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276" windowWidth="12120" windowHeight="9120" tabRatio="882" activeTab="5"/>
  </bookViews>
  <sheets>
    <sheet name="MK" sheetId="1" r:id="rId1"/>
    <sheet name="MKcup" sheetId="2" r:id="rId2"/>
    <sheet name="MA" sheetId="3" r:id="rId3"/>
    <sheet name="MB" sheetId="4" r:id="rId4"/>
    <sheet name="MC" sheetId="5" r:id="rId5"/>
    <sheet name="MD" sheetId="6" r:id="rId6"/>
    <sheet name="M50" sheetId="7" r:id="rId7"/>
    <sheet name="M11" sheetId="8" r:id="rId8"/>
    <sheet name="M11cup" sheetId="9" r:id="rId9"/>
    <sheet name="N13" sheetId="10" r:id="rId10"/>
    <sheet name="M13" sheetId="11" r:id="rId11"/>
    <sheet name="M13cup" sheetId="12" r:id="rId12"/>
    <sheet name="M15" sheetId="13" r:id="rId13"/>
    <sheet name="M15cup" sheetId="14" r:id="rId14"/>
    <sheet name="M17" sheetId="15" r:id="rId15"/>
    <sheet name="M17cup" sheetId="16" r:id="rId16"/>
    <sheet name="PK" sheetId="17" r:id="rId17"/>
    <sheet name="PKcup" sheetId="18" r:id="rId18"/>
  </sheets>
  <externalReferences>
    <externalReference r:id="rId21"/>
  </externalReferences>
  <definedNames>
    <definedName name="_xlnm.Print_Area" localSheetId="7">'M11'!$A:$IV</definedName>
    <definedName name="_xlnm.Print_Area" localSheetId="8">'M11cup'!$A$1:$AA$90</definedName>
    <definedName name="_xlnm.Print_Area" localSheetId="11">'M13cup'!$A$1:$AA$90</definedName>
    <definedName name="_xlnm.Print_Area" localSheetId="13">'M15cup'!$A$1:$AA$90</definedName>
    <definedName name="_xlnm.Print_Area" localSheetId="15">'M17cup'!$A$1:$AA$90</definedName>
    <definedName name="_xlnm.Print_Area" localSheetId="6">'M50'!$A$1:$AA$90</definedName>
    <definedName name="_xlnm.Print_Area" localSheetId="3">'MB'!$J$41:$Z$239</definedName>
    <definedName name="_xlnm.Print_Area" localSheetId="4">'MC'!$J$41:$Z$239</definedName>
    <definedName name="_xlnm.Print_Area" localSheetId="1">'MKcup'!$A$1:$AA$90</definedName>
    <definedName name="_xlnm.Print_Area" localSheetId="17">'PKcup'!$A$1:$AA$90</definedName>
  </definedNames>
  <calcPr fullCalcOnLoad="1"/>
</workbook>
</file>

<file path=xl/sharedStrings.xml><?xml version="1.0" encoding="utf-8"?>
<sst xmlns="http://schemas.openxmlformats.org/spreadsheetml/2006/main" count="4037" uniqueCount="361">
  <si>
    <t>Seura</t>
  </si>
  <si>
    <t>PT Espoo</t>
  </si>
  <si>
    <t>Luokka:</t>
  </si>
  <si>
    <t>Lohko:</t>
  </si>
  <si>
    <t>Pöytä</t>
  </si>
  <si>
    <t>Päivä:</t>
  </si>
  <si>
    <t>Klo:</t>
  </si>
  <si>
    <t>PuPy</t>
  </si>
  <si>
    <t>Nimi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</si>
  <si>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</si>
  <si>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</si>
  <si>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</si>
  <si>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</si>
  <si>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</si>
  <si>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</si>
  <si>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</si>
  <si>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</si>
  <si>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</si>
  <si>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</si>
  <si>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MBF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</si>
  <si>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</si>
  <si>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</si>
  <si>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</si>
  <si>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</si>
  <si>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</si>
  <si>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</si>
  <si>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</si>
  <si>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</si>
  <si>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</si>
  <si>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</si>
  <si>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</si>
  <si>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</si>
  <si>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</si>
  <si>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 xml:space="preserve">Kirjoita vain erien jäännöspisteet( esim. 11-7  = 7 tai  6-11 = -6 ). Jos -0 (miinus nolla), anna etupilkku. </t>
  </si>
  <si>
    <t>Otto Tennilä</t>
  </si>
  <si>
    <t>PT 75</t>
  </si>
  <si>
    <t>MK</t>
  </si>
  <si>
    <t>A</t>
  </si>
  <si>
    <t>B</t>
  </si>
  <si>
    <t>C</t>
  </si>
  <si>
    <t>D</t>
  </si>
  <si>
    <t>Barry Robbins</t>
  </si>
  <si>
    <t>Raimo Virtanen</t>
  </si>
  <si>
    <t>OPT-86</t>
  </si>
  <si>
    <t>Tapio Syrjänen</t>
  </si>
  <si>
    <t>JysRy</t>
  </si>
  <si>
    <t>Kilpailut:</t>
  </si>
  <si>
    <t>Aika:</t>
  </si>
  <si>
    <t>B1</t>
  </si>
  <si>
    <t>C1</t>
  </si>
  <si>
    <t>D1</t>
  </si>
  <si>
    <t>A1</t>
  </si>
  <si>
    <t>Jani Jormanainen</t>
  </si>
  <si>
    <t>B2</t>
  </si>
  <si>
    <t>A2</t>
  </si>
  <si>
    <t>TUL AVOIMET</t>
  </si>
  <si>
    <t>MJ-13</t>
  </si>
  <si>
    <t>Riku Autio</t>
  </si>
  <si>
    <t>KoKa</t>
  </si>
  <si>
    <t>Aleksi Parkkinen</t>
  </si>
  <si>
    <t>TuPy</t>
  </si>
  <si>
    <t>Frans Hietanen</t>
  </si>
  <si>
    <t>Toivo Karhu</t>
  </si>
  <si>
    <t>Johan Engman</t>
  </si>
  <si>
    <t>Mergim Kelmendi</t>
  </si>
  <si>
    <t>Olli Kauppila</t>
  </si>
  <si>
    <t>tuomari</t>
  </si>
  <si>
    <t>Ilkka Saarnilehto</t>
  </si>
  <si>
    <t>Markus Myllärinen</t>
  </si>
  <si>
    <t>Por-83</t>
  </si>
  <si>
    <t>Lauri Kujala</t>
  </si>
  <si>
    <t>Koka</t>
  </si>
  <si>
    <t>Hassan Alizadeh</t>
  </si>
  <si>
    <t>Miikka O´Connor</t>
  </si>
  <si>
    <t>Jancarlo Rodriguez</t>
  </si>
  <si>
    <t>Tomi Vainikka</t>
  </si>
  <si>
    <t>Artturi Ylinen</t>
  </si>
  <si>
    <t>NJ-13</t>
  </si>
  <si>
    <t>Sofia Engman</t>
  </si>
  <si>
    <t>Sabina Englund</t>
  </si>
  <si>
    <t>ParPi</t>
  </si>
  <si>
    <t>Iida Myllärinen</t>
  </si>
  <si>
    <t>Luokka</t>
  </si>
  <si>
    <t>MJ-11</t>
  </si>
  <si>
    <t>Lohko</t>
  </si>
  <si>
    <t>Päivä</t>
  </si>
  <si>
    <t>Klo</t>
  </si>
  <si>
    <t>MJ-15</t>
  </si>
  <si>
    <t>Lauri Oja</t>
  </si>
  <si>
    <t>Diep Luong</t>
  </si>
  <si>
    <t>Aleksi O´Connor</t>
  </si>
  <si>
    <t>Aleksi O`Connor</t>
  </si>
  <si>
    <t>Mikael Kokko</t>
  </si>
  <si>
    <t>Andre Rodriguez</t>
  </si>
  <si>
    <t>Atte Tuominen</t>
  </si>
  <si>
    <t>Ari Ojanperä</t>
  </si>
  <si>
    <t>Samuli Haverinen</t>
  </si>
  <si>
    <t>Olli Tiainen</t>
  </si>
  <si>
    <t>Mikael Frejborg</t>
  </si>
  <si>
    <t>Kai Rantala</t>
  </si>
  <si>
    <t>Heikki Laaksonen</t>
  </si>
  <si>
    <t>UU</t>
  </si>
  <si>
    <t>PK</t>
  </si>
  <si>
    <t>Kasperi Mattila</t>
  </si>
  <si>
    <t>Patrik Uusitalo</t>
  </si>
  <si>
    <t>Severi Kähtävä</t>
  </si>
  <si>
    <t>Konsta Kähtävä</t>
  </si>
  <si>
    <t>Jan Nyberg</t>
  </si>
  <si>
    <t>M17</t>
  </si>
  <si>
    <t>Luong Diep</t>
  </si>
  <si>
    <t>Iiro Tennilä</t>
  </si>
  <si>
    <t>Miikka O`Connor</t>
  </si>
  <si>
    <t>Voitot</t>
  </si>
  <si>
    <t>Erä1</t>
  </si>
  <si>
    <t>Erä2</t>
  </si>
  <si>
    <t>Erä3</t>
  </si>
  <si>
    <t>Erä 4</t>
  </si>
  <si>
    <t>Erä5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</si>
  <si>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</si>
  <si>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</si>
  <si>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</si>
  <si>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</si>
  <si>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</si>
  <si>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</si>
  <si>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</si>
  <si>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</si>
  <si>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</si>
  <si>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</si>
  <si>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vs.</t>
  </si>
  <si>
    <t>Kilpailut: TUL AVOIMET</t>
  </si>
  <si>
    <t>Luokka: M17</t>
  </si>
  <si>
    <t>Aika: 1.4.2007</t>
  </si>
  <si>
    <t>1. Kierros</t>
  </si>
  <si>
    <t>TUOMARIPÖYTÄKIRJA</t>
  </si>
  <si>
    <t>Kilpailu</t>
  </si>
  <si>
    <t>Välierät</t>
  </si>
  <si>
    <t>LUOKKA</t>
  </si>
  <si>
    <t>Finaali</t>
  </si>
  <si>
    <t>Mitalisijoitukset</t>
  </si>
  <si>
    <t>-</t>
  </si>
  <si>
    <t>Voittaja</t>
  </si>
  <si>
    <t>Erä4</t>
  </si>
  <si>
    <t>Erä6</t>
  </si>
  <si>
    <t>Tulos</t>
  </si>
  <si>
    <t>Erä7</t>
  </si>
  <si>
    <t>Erä8</t>
  </si>
  <si>
    <t>Erä9</t>
  </si>
  <si>
    <t>Tuomari</t>
  </si>
  <si>
    <t>Luokka: M-50</t>
  </si>
  <si>
    <t>S1</t>
  </si>
  <si>
    <t>Pertti Virta</t>
  </si>
  <si>
    <t>Jyri Valtakoski</t>
  </si>
  <si>
    <t>S3</t>
  </si>
  <si>
    <t>Kari Hämäläinen</t>
  </si>
  <si>
    <t>PT-2000</t>
  </si>
  <si>
    <t>Yrjö Kerttula</t>
  </si>
  <si>
    <t>Jorma Myllärinen</t>
  </si>
  <si>
    <t>Ballong</t>
  </si>
  <si>
    <t>S2</t>
  </si>
  <si>
    <t>Veikko Holm</t>
  </si>
  <si>
    <t>Kilpailut: TUL avoimet</t>
  </si>
  <si>
    <t>Luokka: MD</t>
  </si>
  <si>
    <t xml:space="preserve">Lauri Kujala </t>
  </si>
  <si>
    <t>Seppo Nyberg</t>
  </si>
  <si>
    <t>Kim Nyberg</t>
  </si>
  <si>
    <t xml:space="preserve"> </t>
  </si>
  <si>
    <t>esi 1</t>
  </si>
  <si>
    <t>esi 1; Sofia Engman MBF - Olli Kauppila PT 75</t>
  </si>
  <si>
    <t>2. Kierros</t>
  </si>
  <si>
    <t>Luokka: MC</t>
  </si>
  <si>
    <t>Mika Myllärinen</t>
  </si>
  <si>
    <t>Janne Jokinen</t>
  </si>
  <si>
    <t>Ilpo Salo</t>
  </si>
  <si>
    <t>HäKi</t>
  </si>
  <si>
    <t>Kurt Englund</t>
  </si>
  <si>
    <t>Frank O´Connor</t>
  </si>
  <si>
    <t>Isto Laaksonen</t>
  </si>
  <si>
    <t>Miika Kyöri</t>
  </si>
  <si>
    <t>3. Kierros</t>
  </si>
  <si>
    <t>Luokka: MB</t>
  </si>
  <si>
    <t>S1B</t>
  </si>
  <si>
    <t xml:space="preserve">Kurt Englund </t>
  </si>
  <si>
    <t xml:space="preserve">Riku Autio </t>
  </si>
  <si>
    <t>Jukka Filen</t>
  </si>
  <si>
    <t>S3B</t>
  </si>
  <si>
    <t>S4B</t>
  </si>
  <si>
    <t xml:space="preserve">Heikki Laaksonen </t>
  </si>
  <si>
    <t>Jaime Rodriguez</t>
  </si>
  <si>
    <t>Miika Nuutinen</t>
  </si>
  <si>
    <t xml:space="preserve">Pertti Virta </t>
  </si>
  <si>
    <t>S2B</t>
  </si>
  <si>
    <t>S1A</t>
  </si>
  <si>
    <t>S3A</t>
  </si>
  <si>
    <t>S2A</t>
  </si>
  <si>
    <t>Luokka: MA</t>
  </si>
  <si>
    <t>pooli A</t>
  </si>
  <si>
    <t>pooli B</t>
  </si>
  <si>
    <t xml:space="preserve">          </t>
  </si>
  <si>
    <t>D2</t>
  </si>
  <si>
    <t>C2</t>
  </si>
  <si>
    <t>Luokka: M11</t>
  </si>
  <si>
    <t>Luokka: M13</t>
  </si>
  <si>
    <t>Luokka: M15</t>
  </si>
  <si>
    <t>Luokka: Pingiskoulu</t>
  </si>
  <si>
    <t>Robbins</t>
  </si>
  <si>
    <t>7,-6,12,10</t>
  </si>
  <si>
    <t>2,9,-3,5</t>
  </si>
  <si>
    <t>-7,9,-12,8,4</t>
  </si>
  <si>
    <t>Rantala</t>
  </si>
  <si>
    <t>-8,6,5,1</t>
  </si>
  <si>
    <t>Kerttula</t>
  </si>
  <si>
    <t>w.o</t>
  </si>
  <si>
    <t>Holm</t>
  </si>
  <si>
    <t>2,6,8</t>
  </si>
  <si>
    <t>3,6,8</t>
  </si>
  <si>
    <t>Luokka: MK</t>
  </si>
  <si>
    <t>Oja</t>
  </si>
  <si>
    <t>-11,7,7,-8,9</t>
  </si>
  <si>
    <t>Jormanainen</t>
  </si>
  <si>
    <t>8,3,6</t>
  </si>
  <si>
    <t>Syrjänen</t>
  </si>
  <si>
    <t>-10,2,5,0</t>
  </si>
  <si>
    <t>Tennilä</t>
  </si>
  <si>
    <t>-8,9,8,-3,5</t>
  </si>
  <si>
    <t>3,8,-11,1</t>
  </si>
  <si>
    <t>sija</t>
  </si>
  <si>
    <t>O´Connor</t>
  </si>
  <si>
    <t>1,7,3</t>
  </si>
  <si>
    <t>Myllärinen</t>
  </si>
  <si>
    <t>-11,11,8,7</t>
  </si>
  <si>
    <t>8,-7,10,-9,5</t>
  </si>
  <si>
    <t>5</t>
  </si>
  <si>
    <t>0</t>
  </si>
  <si>
    <t>6</t>
  </si>
  <si>
    <t>9</t>
  </si>
  <si>
    <t>8</t>
  </si>
  <si>
    <t>-9</t>
  </si>
  <si>
    <t>-8</t>
  </si>
  <si>
    <t>-5</t>
  </si>
  <si>
    <t>7</t>
  </si>
  <si>
    <t>13</t>
  </si>
  <si>
    <t>11</t>
  </si>
  <si>
    <t>-11</t>
  </si>
  <si>
    <t>-12</t>
  </si>
  <si>
    <t>-6</t>
  </si>
  <si>
    <t>12</t>
  </si>
  <si>
    <t>-3</t>
  </si>
  <si>
    <t>-2</t>
  </si>
  <si>
    <t>Karhu</t>
  </si>
  <si>
    <t>Rodriguez</t>
  </si>
  <si>
    <t>Autio</t>
  </si>
  <si>
    <t>7,6,4</t>
  </si>
  <si>
    <t>10,8,8</t>
  </si>
  <si>
    <t>6,10,8</t>
  </si>
  <si>
    <t>6,4,8</t>
  </si>
  <si>
    <t>3,6,5</t>
  </si>
  <si>
    <t>9,7,7</t>
  </si>
  <si>
    <t>5,5,3</t>
  </si>
  <si>
    <t>Tiainen</t>
  </si>
  <si>
    <t>6,-9,9,-12,3</t>
  </si>
  <si>
    <t>4,10,-6,-12,8</t>
  </si>
  <si>
    <t>10,8,7</t>
  </si>
  <si>
    <t>Kujala</t>
  </si>
  <si>
    <t>8,9,3</t>
  </si>
  <si>
    <t>-10,5,6,8</t>
  </si>
  <si>
    <t>6,6,-8,3</t>
  </si>
  <si>
    <t>7,8,9</t>
  </si>
  <si>
    <t>3,5,5</t>
  </si>
  <si>
    <t>5,5,10</t>
  </si>
  <si>
    <t>-7,-8,6,9,8</t>
  </si>
  <si>
    <t>ei vahv. parvo 33 -&gt; pisteet 24-12-6-3</t>
  </si>
  <si>
    <t>9,9,4</t>
  </si>
  <si>
    <t>8,7,8</t>
  </si>
  <si>
    <t>5,8,2</t>
  </si>
  <si>
    <t>7,5,14</t>
  </si>
  <si>
    <t>Laaksonen</t>
  </si>
  <si>
    <t>-8,6,10,11</t>
  </si>
  <si>
    <t>5,7,7</t>
  </si>
  <si>
    <t>Nuutinen</t>
  </si>
  <si>
    <t>8,9,5</t>
  </si>
  <si>
    <t>7,7,10</t>
  </si>
  <si>
    <t>-9,-9,8,9,6</t>
  </si>
  <si>
    <t>Haverinen</t>
  </si>
  <si>
    <t>-7,4,6,10</t>
  </si>
  <si>
    <t>Jokinen</t>
  </si>
  <si>
    <t>10,4,10</t>
  </si>
  <si>
    <t>6,10,4</t>
  </si>
  <si>
    <t>-5,5,-4,11,4</t>
  </si>
  <si>
    <t>2,8,7</t>
  </si>
  <si>
    <t>-7,8,11,10</t>
  </si>
  <si>
    <t>12,11,3</t>
  </si>
  <si>
    <t>9,-7,7,11</t>
  </si>
  <si>
    <t>8,-2,8,4</t>
  </si>
  <si>
    <t>9,-9,12,4</t>
  </si>
  <si>
    <t>Virtanen</t>
  </si>
  <si>
    <t>8,5,5</t>
  </si>
  <si>
    <t>-9,8,9,4</t>
  </si>
  <si>
    <t>9,2,9</t>
  </si>
  <si>
    <t>-4,15,9,5</t>
  </si>
  <si>
    <t>10,5,-9,-7,7</t>
  </si>
  <si>
    <t>8,4,7</t>
  </si>
  <si>
    <t>6,8,9</t>
  </si>
  <si>
    <t>7,-4,4,4</t>
  </si>
  <si>
    <t>-9,9,3,-9,9</t>
  </si>
  <si>
    <t>9,6,9</t>
  </si>
  <si>
    <t>7,10,9</t>
  </si>
  <si>
    <t>ei vahv parvo 15 -&gt; pisteet 8-4</t>
  </si>
  <si>
    <t>Kähtävä</t>
  </si>
  <si>
    <t>8,8,10</t>
  </si>
  <si>
    <t>Alizadeh</t>
  </si>
  <si>
    <t>-9,8,4,6</t>
  </si>
  <si>
    <t>Kelmendi</t>
  </si>
  <si>
    <t>-8,3,10,3</t>
  </si>
  <si>
    <t>Hietanen</t>
  </si>
  <si>
    <t>-6,-9,7,9,6</t>
  </si>
  <si>
    <t>4,-3,13,2</t>
  </si>
  <si>
    <t>5,2,4</t>
  </si>
  <si>
    <t>5,5,4</t>
  </si>
  <si>
    <t>Nyberg</t>
  </si>
  <si>
    <t>11,-14,4,5</t>
  </si>
  <si>
    <t>Tuominen</t>
  </si>
  <si>
    <t>2,10,5</t>
  </si>
  <si>
    <t>4,7,-8,8</t>
  </si>
  <si>
    <t>Engman 7,7,-8,5</t>
  </si>
  <si>
    <t>12,2,7</t>
  </si>
  <si>
    <t>Englund</t>
  </si>
  <si>
    <t>Diep</t>
  </si>
  <si>
    <t>7,0,5</t>
  </si>
  <si>
    <t>6,10,7</t>
  </si>
  <si>
    <t>5,9,7</t>
  </si>
  <si>
    <t>8,-7,14,9</t>
  </si>
  <si>
    <t>2,5,3</t>
  </si>
  <si>
    <t>6,8,-2,5</t>
  </si>
  <si>
    <t>5,9,9</t>
  </si>
  <si>
    <t>9,5,-10,10</t>
  </si>
  <si>
    <t>ei vahv, Diep C-luokkaan</t>
  </si>
  <si>
    <t>Engman</t>
  </si>
  <si>
    <t>ei vahv parvo 20 --&gt; pisteet 12-6-3</t>
  </si>
  <si>
    <t>8,6,7</t>
  </si>
  <si>
    <t>6,6,-7,8</t>
  </si>
  <si>
    <t>Virta</t>
  </si>
  <si>
    <t>-5,11,5,13</t>
  </si>
  <si>
    <t>-11,9,6,-10,13</t>
  </si>
  <si>
    <t>1,4,5</t>
  </si>
  <si>
    <t>Valtakoski</t>
  </si>
  <si>
    <t>5,5,8</t>
  </si>
  <si>
    <t>5,9,-2,9</t>
  </si>
  <si>
    <t>9,7,6</t>
  </si>
  <si>
    <t>8,12,-8,-10,9</t>
  </si>
  <si>
    <t>Kyöri</t>
  </si>
  <si>
    <t>3,3,11,5</t>
  </si>
  <si>
    <t>M.Myllärinen</t>
  </si>
  <si>
    <t>4,9,8</t>
  </si>
  <si>
    <t>-6,10,8,-9,14</t>
  </si>
  <si>
    <t>6,-5,5,5</t>
  </si>
  <si>
    <t>3,5,-4,8</t>
  </si>
  <si>
    <t>8,6,5</t>
  </si>
  <si>
    <t>-9,5,7,9</t>
  </si>
  <si>
    <t>1,7,5</t>
  </si>
  <si>
    <t>4,5,5</t>
  </si>
  <si>
    <t>7,7,7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</si>
</sst>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[$-40B]d\.\ mmmm&quot;ta &quot;yyyy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#,##0;\-#,##0"/>
    <numFmt numFmtId="184" formatCode="#,##0;[Red]\-#,##0"/>
    <numFmt numFmtId="185" formatCode="#,##0.00;\-#,##0.00"/>
    <numFmt numFmtId="186" formatCode="#,##0.00;[Red]\-#,##0.00"/>
    <numFmt numFmtId="187" formatCode="#,##0\ _m_k"/>
    <numFmt numFmtId="188" formatCode="00000"/>
    <numFmt numFmtId="189" formatCode="d\-mmm\-yyyy"/>
    <numFmt numFmtId="190" formatCode="dd\-mm\-yyyy"/>
    <numFmt numFmtId="191" formatCode="dd/mm/yyyy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#,##0.00\ &quot;€&quot;"/>
  </numFmts>
  <fonts count="23">
    <font>
      <sz val="12"/>
      <name val="Arial"/>
      <family val="0"/>
    </font>
    <font>
      <sz val="10"/>
      <name val="Arial"/>
      <family val="2"/>
    </font>
    <font>
      <sz val="12"/>
      <name val="SWISS"/>
      <family val="0"/>
    </font>
    <font>
      <sz val="9"/>
      <name val="Arial"/>
      <family val="2"/>
    </font>
    <font>
      <sz val="12"/>
      <color indexed="8"/>
      <name val="SWISS"/>
      <family val="2"/>
    </font>
    <font>
      <b/>
      <sz val="12"/>
      <color indexed="8"/>
      <name val="SWISS"/>
      <family val="0"/>
    </font>
    <font>
      <b/>
      <sz val="12"/>
      <name val="SWISS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i/>
      <sz val="9"/>
      <color indexed="8"/>
      <name val="SWISS"/>
      <family val="0"/>
    </font>
    <font>
      <u val="single"/>
      <sz val="12"/>
      <color indexed="8"/>
      <name val="SWISS"/>
      <family val="0"/>
    </font>
    <font>
      <sz val="9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MS Sans Serif"/>
      <family val="0"/>
    </font>
    <font>
      <sz val="13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0"/>
    </font>
    <font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186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4" fillId="0" borderId="1" xfId="18" applyFont="1" applyBorder="1" applyAlignment="1" applyProtection="1">
      <alignment horizontal="center"/>
      <protection/>
    </xf>
    <xf numFmtId="0" fontId="4" fillId="0" borderId="4" xfId="18" applyFont="1" applyBorder="1" applyAlignment="1" applyProtection="1">
      <alignment horizontal="center"/>
      <protection/>
    </xf>
    <xf numFmtId="0" fontId="4" fillId="0" borderId="9" xfId="18" applyFont="1" applyBorder="1" applyAlignment="1" applyProtection="1">
      <alignment horizontal="center"/>
      <protection locked="0"/>
    </xf>
    <xf numFmtId="0" fontId="9" fillId="0" borderId="10" xfId="18" applyFont="1" applyBorder="1" applyAlignment="1" applyProtection="1">
      <alignment horizontal="center"/>
      <protection/>
    </xf>
    <xf numFmtId="0" fontId="9" fillId="0" borderId="11" xfId="18" applyFont="1" applyBorder="1" applyAlignment="1" applyProtection="1">
      <alignment horizontal="center"/>
      <protection/>
    </xf>
    <xf numFmtId="0" fontId="11" fillId="0" borderId="2" xfId="18" applyFont="1" applyBorder="1" applyAlignment="1" applyProtection="1">
      <alignment horizontal="left"/>
      <protection/>
    </xf>
    <xf numFmtId="0" fontId="9" fillId="0" borderId="2" xfId="18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1" fillId="0" borderId="13" xfId="18" applyFont="1" applyBorder="1" applyAlignment="1" applyProtection="1">
      <alignment horizontal="center"/>
      <protection/>
    </xf>
    <xf numFmtId="0" fontId="9" fillId="2" borderId="14" xfId="18" applyFont="1" applyFill="1" applyBorder="1" applyAlignment="1" applyProtection="1">
      <alignment horizontal="left"/>
      <protection locked="0"/>
    </xf>
    <xf numFmtId="0" fontId="9" fillId="2" borderId="15" xfId="18" applyFont="1" applyFill="1" applyBorder="1" applyAlignment="1" applyProtection="1">
      <alignment horizontal="left"/>
      <protection locked="0"/>
    </xf>
    <xf numFmtId="0" fontId="4" fillId="3" borderId="16" xfId="18" applyFont="1" applyFill="1" applyBorder="1" applyAlignment="1" applyProtection="1">
      <alignment horizontal="center"/>
      <protection/>
    </xf>
    <xf numFmtId="0" fontId="4" fillId="3" borderId="17" xfId="18" applyFont="1" applyFill="1" applyBorder="1" applyAlignment="1" applyProtection="1">
      <alignment horizontal="center"/>
      <protection/>
    </xf>
    <xf numFmtId="0" fontId="4" fillId="0" borderId="16" xfId="18" applyFont="1" applyBorder="1" applyProtection="1">
      <alignment/>
      <protection/>
    </xf>
    <xf numFmtId="0" fontId="4" fillId="0" borderId="17" xfId="18" applyFont="1" applyBorder="1" applyProtection="1">
      <alignment/>
      <protection/>
    </xf>
    <xf numFmtId="0" fontId="5" fillId="0" borderId="18" xfId="18" applyFont="1" applyBorder="1" applyAlignment="1" applyProtection="1">
      <alignment horizontal="center"/>
      <protection/>
    </xf>
    <xf numFmtId="0" fontId="5" fillId="0" borderId="19" xfId="18" applyFont="1" applyBorder="1" applyAlignment="1" applyProtection="1">
      <alignment horizontal="center"/>
      <protection/>
    </xf>
    <xf numFmtId="0" fontId="11" fillId="0" borderId="20" xfId="18" applyFont="1" applyBorder="1" applyAlignment="1" applyProtection="1">
      <alignment horizontal="right"/>
      <protection/>
    </xf>
    <xf numFmtId="0" fontId="11" fillId="0" borderId="21" xfId="18" applyFont="1" applyBorder="1" applyAlignment="1" applyProtection="1">
      <alignment horizontal="center"/>
      <protection/>
    </xf>
    <xf numFmtId="0" fontId="7" fillId="4" borderId="22" xfId="0" applyFont="1" applyFill="1" applyBorder="1" applyAlignment="1">
      <alignment/>
    </xf>
    <xf numFmtId="0" fontId="7" fillId="5" borderId="12" xfId="0" applyFont="1" applyFill="1" applyBorder="1" applyAlignment="1">
      <alignment horizontal="center"/>
    </xf>
    <xf numFmtId="0" fontId="11" fillId="0" borderId="23" xfId="18" applyFont="1" applyBorder="1" applyAlignment="1" applyProtection="1">
      <alignment horizontal="center"/>
      <protection/>
    </xf>
    <xf numFmtId="0" fontId="4" fillId="0" borderId="24" xfId="18" applyFont="1" applyBorder="1" applyProtection="1">
      <alignment/>
      <protection/>
    </xf>
    <xf numFmtId="0" fontId="4" fillId="0" borderId="25" xfId="18" applyFont="1" applyBorder="1" applyProtection="1">
      <alignment/>
      <protection/>
    </xf>
    <xf numFmtId="0" fontId="4" fillId="3" borderId="24" xfId="18" applyFont="1" applyFill="1" applyBorder="1" applyAlignment="1" applyProtection="1">
      <alignment horizontal="center"/>
      <protection/>
    </xf>
    <xf numFmtId="0" fontId="4" fillId="3" borderId="25" xfId="18" applyFont="1" applyFill="1" applyBorder="1" applyAlignment="1" applyProtection="1">
      <alignment horizontal="center"/>
      <protection/>
    </xf>
    <xf numFmtId="0" fontId="9" fillId="2" borderId="26" xfId="18" applyFont="1" applyFill="1" applyBorder="1" applyAlignment="1" applyProtection="1">
      <alignment horizontal="left"/>
      <protection locked="0"/>
    </xf>
    <xf numFmtId="0" fontId="11" fillId="0" borderId="27" xfId="18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/>
      <protection/>
    </xf>
    <xf numFmtId="0" fontId="4" fillId="0" borderId="2" xfId="18" applyFont="1" applyBorder="1" applyProtection="1">
      <alignment/>
      <protection/>
    </xf>
    <xf numFmtId="0" fontId="2" fillId="0" borderId="2" xfId="18" applyBorder="1">
      <alignment/>
      <protection/>
    </xf>
    <xf numFmtId="0" fontId="2" fillId="0" borderId="3" xfId="18" applyBorder="1">
      <alignment/>
      <protection/>
    </xf>
    <xf numFmtId="0" fontId="0" fillId="0" borderId="0" xfId="0" applyFont="1" applyAlignment="1">
      <alignment/>
    </xf>
    <xf numFmtId="0" fontId="7" fillId="6" borderId="0" xfId="0" applyFont="1" applyFill="1" applyAlignment="1">
      <alignment/>
    </xf>
    <xf numFmtId="0" fontId="7" fillId="6" borderId="1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11" fillId="0" borderId="28" xfId="18" applyFont="1" applyBorder="1" applyAlignment="1" applyProtection="1">
      <alignment horizontal="center"/>
      <protection/>
    </xf>
    <xf numFmtId="0" fontId="4" fillId="0" borderId="29" xfId="18" applyFont="1" applyBorder="1" applyProtection="1">
      <alignment/>
      <protection/>
    </xf>
    <xf numFmtId="0" fontId="4" fillId="0" borderId="30" xfId="18" applyFont="1" applyBorder="1" applyProtection="1">
      <alignment/>
      <protection/>
    </xf>
    <xf numFmtId="0" fontId="4" fillId="0" borderId="31" xfId="18" applyFont="1" applyBorder="1" applyProtection="1">
      <alignment/>
      <protection/>
    </xf>
    <xf numFmtId="0" fontId="2" fillId="0" borderId="32" xfId="18" applyBorder="1">
      <alignment/>
      <protection/>
    </xf>
    <xf numFmtId="0" fontId="7" fillId="0" borderId="3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1" fillId="0" borderId="28" xfId="18" applyFont="1" applyBorder="1" applyAlignment="1" applyProtection="1" quotePrefix="1">
      <alignment horizontal="center"/>
      <protection/>
    </xf>
    <xf numFmtId="0" fontId="9" fillId="0" borderId="15" xfId="18" applyFont="1" applyBorder="1" applyProtection="1">
      <alignment/>
      <protection/>
    </xf>
    <xf numFmtId="0" fontId="4" fillId="0" borderId="26" xfId="18" applyFont="1" applyBorder="1" applyProtection="1">
      <alignment/>
      <protection/>
    </xf>
    <xf numFmtId="0" fontId="4" fillId="0" borderId="14" xfId="18" applyFont="1" applyBorder="1" applyProtection="1">
      <alignment/>
      <protection/>
    </xf>
    <xf numFmtId="0" fontId="5" fillId="0" borderId="18" xfId="18" applyFont="1" applyBorder="1" applyAlignment="1" applyProtection="1">
      <alignment horizontal="right"/>
      <protection/>
    </xf>
    <xf numFmtId="0" fontId="8" fillId="0" borderId="34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/>
    </xf>
    <xf numFmtId="0" fontId="3" fillId="5" borderId="12" xfId="0" applyFont="1" applyFill="1" applyBorder="1" applyAlignment="1">
      <alignment horizontal="center"/>
    </xf>
    <xf numFmtId="0" fontId="7" fillId="6" borderId="36" xfId="0" applyFont="1" applyFill="1" applyBorder="1" applyAlignment="1">
      <alignment/>
    </xf>
    <xf numFmtId="0" fontId="7" fillId="0" borderId="37" xfId="0" applyFont="1" applyBorder="1" applyAlignment="1">
      <alignment/>
    </xf>
    <xf numFmtId="0" fontId="4" fillId="0" borderId="38" xfId="18" applyFont="1" applyBorder="1" applyProtection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6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9" fillId="0" borderId="29" xfId="18" applyFont="1" applyBorder="1" applyProtection="1">
      <alignment/>
      <protection/>
    </xf>
    <xf numFmtId="0" fontId="11" fillId="0" borderId="43" xfId="18" applyFont="1" applyBorder="1" applyAlignment="1" applyProtection="1" quotePrefix="1">
      <alignment horizontal="center"/>
      <protection/>
    </xf>
    <xf numFmtId="0" fontId="9" fillId="0" borderId="44" xfId="18" applyFont="1" applyBorder="1" applyProtection="1">
      <alignment/>
      <protection/>
    </xf>
    <xf numFmtId="0" fontId="4" fillId="0" borderId="6" xfId="18" applyFont="1" applyBorder="1" applyProtection="1">
      <alignment/>
      <protection/>
    </xf>
    <xf numFmtId="0" fontId="4" fillId="0" borderId="45" xfId="18" applyFont="1" applyBorder="1" applyProtection="1">
      <alignment/>
      <protection/>
    </xf>
    <xf numFmtId="0" fontId="5" fillId="0" borderId="46" xfId="18" applyFont="1" applyBorder="1" applyAlignment="1" applyProtection="1">
      <alignment horizontal="right"/>
      <protection/>
    </xf>
    <xf numFmtId="0" fontId="8" fillId="0" borderId="47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7" fillId="6" borderId="48" xfId="0" applyFont="1" applyFill="1" applyBorder="1" applyAlignment="1">
      <alignment/>
    </xf>
    <xf numFmtId="0" fontId="7" fillId="0" borderId="49" xfId="0" applyFont="1" applyBorder="1" applyAlignment="1">
      <alignment/>
    </xf>
    <xf numFmtId="0" fontId="18" fillId="0" borderId="0" xfId="20" applyFont="1">
      <alignment/>
      <protection/>
    </xf>
    <xf numFmtId="0" fontId="19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0" fontId="20" fillId="7" borderId="0" xfId="19" applyFont="1" applyFill="1" applyBorder="1">
      <alignment/>
      <protection/>
    </xf>
    <xf numFmtId="20" fontId="21" fillId="0" borderId="0" xfId="20" applyNumberFormat="1" applyFont="1">
      <alignment/>
      <protection/>
    </xf>
    <xf numFmtId="49" fontId="19" fillId="0" borderId="0" xfId="20" applyNumberFormat="1" applyFont="1" applyAlignment="1">
      <alignment horizontal="center"/>
      <protection/>
    </xf>
    <xf numFmtId="0" fontId="19" fillId="0" borderId="50" xfId="20" applyFont="1" applyBorder="1" applyAlignment="1">
      <alignment horizontal="center"/>
      <protection/>
    </xf>
    <xf numFmtId="0" fontId="19" fillId="0" borderId="50" xfId="20" applyFont="1" applyBorder="1">
      <alignment/>
      <protection/>
    </xf>
    <xf numFmtId="1" fontId="19" fillId="0" borderId="0" xfId="20" applyNumberFormat="1" applyFont="1" applyAlignment="1">
      <alignment horizontal="left"/>
      <protection/>
    </xf>
    <xf numFmtId="1" fontId="18" fillId="0" borderId="0" xfId="20" applyNumberFormat="1" applyFont="1" applyAlignment="1">
      <alignment horizontal="left"/>
      <protection/>
    </xf>
    <xf numFmtId="0" fontId="18" fillId="8" borderId="0" xfId="20" applyFont="1" applyFill="1" applyProtection="1">
      <alignment/>
      <protection locked="0"/>
    </xf>
    <xf numFmtId="0" fontId="19" fillId="6" borderId="51" xfId="20" applyFont="1" applyFill="1" applyBorder="1" applyAlignment="1">
      <alignment horizontal="center"/>
      <protection/>
    </xf>
    <xf numFmtId="0" fontId="19" fillId="6" borderId="0" xfId="20" applyFont="1" applyFill="1" applyBorder="1">
      <alignment/>
      <protection/>
    </xf>
    <xf numFmtId="49" fontId="19" fillId="0" borderId="0" xfId="20" applyNumberFormat="1" applyFont="1" applyAlignment="1" applyProtection="1">
      <alignment horizontal="center"/>
      <protection locked="0"/>
    </xf>
    <xf numFmtId="1" fontId="18" fillId="0" borderId="0" xfId="20" applyNumberFormat="1" applyFont="1" applyAlignment="1">
      <alignment horizontal="center"/>
      <protection/>
    </xf>
    <xf numFmtId="0" fontId="18" fillId="0" borderId="0" xfId="20" applyFont="1" applyAlignment="1">
      <alignment horizontal="center"/>
      <protection/>
    </xf>
    <xf numFmtId="0" fontId="19" fillId="6" borderId="52" xfId="20" applyFont="1" applyFill="1" applyBorder="1" applyAlignment="1">
      <alignment horizontal="center"/>
      <protection/>
    </xf>
    <xf numFmtId="0" fontId="19" fillId="6" borderId="53" xfId="20" applyFont="1" applyFill="1" applyBorder="1" applyAlignment="1">
      <alignment horizontal="left"/>
      <protection/>
    </xf>
    <xf numFmtId="0" fontId="19" fillId="6" borderId="54" xfId="20" applyFont="1" applyFill="1" applyBorder="1">
      <alignment/>
      <protection/>
    </xf>
    <xf numFmtId="49" fontId="19" fillId="0" borderId="55" xfId="20" applyNumberFormat="1" applyFont="1" applyBorder="1" applyAlignment="1" applyProtection="1">
      <alignment horizontal="center"/>
      <protection locked="0"/>
    </xf>
    <xf numFmtId="0" fontId="19" fillId="0" borderId="51" xfId="20" applyFont="1" applyBorder="1" applyAlignment="1">
      <alignment horizontal="center"/>
      <protection/>
    </xf>
    <xf numFmtId="0" fontId="19" fillId="0" borderId="0" xfId="20" applyFont="1" applyBorder="1">
      <alignment/>
      <protection/>
    </xf>
    <xf numFmtId="49" fontId="19" fillId="0" borderId="56" xfId="20" applyNumberFormat="1" applyFont="1" applyBorder="1" applyAlignment="1" applyProtection="1">
      <alignment horizontal="center"/>
      <protection locked="0"/>
    </xf>
    <xf numFmtId="49" fontId="19" fillId="0" borderId="0" xfId="20" applyNumberFormat="1" applyFont="1" applyBorder="1" applyAlignment="1" applyProtection="1">
      <alignment horizontal="center"/>
      <protection locked="0"/>
    </xf>
    <xf numFmtId="0" fontId="19" fillId="0" borderId="52" xfId="20" applyFont="1" applyBorder="1" applyAlignment="1">
      <alignment horizontal="center"/>
      <protection/>
    </xf>
    <xf numFmtId="0" fontId="19" fillId="0" borderId="53" xfId="20" applyFont="1" applyBorder="1">
      <alignment/>
      <protection/>
    </xf>
    <xf numFmtId="0" fontId="19" fillId="0" borderId="56" xfId="20" applyFont="1" applyBorder="1">
      <alignment/>
      <protection/>
    </xf>
    <xf numFmtId="0" fontId="18" fillId="0" borderId="0" xfId="20" applyFont="1" applyProtection="1">
      <alignment/>
      <protection locked="0"/>
    </xf>
    <xf numFmtId="0" fontId="19" fillId="0" borderId="57" xfId="20" applyFont="1" applyBorder="1" applyAlignment="1">
      <alignment horizontal="center"/>
      <protection/>
    </xf>
    <xf numFmtId="1" fontId="21" fillId="0" borderId="0" xfId="20" applyNumberFormat="1" applyFont="1" applyBorder="1" applyAlignment="1">
      <alignment horizontal="center"/>
      <protection/>
    </xf>
    <xf numFmtId="49" fontId="19" fillId="0" borderId="0" xfId="20" applyNumberFormat="1" applyFont="1" applyBorder="1" applyAlignment="1">
      <alignment horizontal="center"/>
      <protection/>
    </xf>
    <xf numFmtId="0" fontId="19" fillId="6" borderId="56" xfId="20" applyFont="1" applyFill="1" applyBorder="1">
      <alignment/>
      <protection/>
    </xf>
    <xf numFmtId="0" fontId="19" fillId="0" borderId="54" xfId="20" applyFont="1" applyBorder="1">
      <alignment/>
      <protection/>
    </xf>
    <xf numFmtId="1" fontId="19" fillId="0" borderId="0" xfId="20" applyNumberFormat="1" applyFont="1" applyAlignment="1" applyProtection="1">
      <alignment horizontal="center"/>
      <protection locked="0"/>
    </xf>
    <xf numFmtId="1" fontId="19" fillId="0" borderId="0" xfId="20" applyNumberFormat="1" applyFont="1" applyBorder="1" applyAlignment="1" applyProtection="1">
      <alignment horizontal="center"/>
      <protection locked="0"/>
    </xf>
    <xf numFmtId="0" fontId="19" fillId="0" borderId="0" xfId="20" applyFont="1">
      <alignment/>
      <protection/>
    </xf>
    <xf numFmtId="1" fontId="19" fillId="0" borderId="0" xfId="20" applyNumberFormat="1" applyFont="1" applyAlignment="1">
      <alignment horizontal="center"/>
      <protection/>
    </xf>
    <xf numFmtId="0" fontId="19" fillId="0" borderId="58" xfId="20" applyFont="1" applyBorder="1" applyAlignment="1">
      <alignment horizontal="center"/>
      <protection/>
    </xf>
    <xf numFmtId="0" fontId="19" fillId="0" borderId="58" xfId="20" applyFont="1" applyBorder="1">
      <alignment/>
      <protection/>
    </xf>
    <xf numFmtId="0" fontId="14" fillId="0" borderId="30" xfId="18" applyFont="1" applyBorder="1" applyProtection="1">
      <alignment/>
      <protection/>
    </xf>
    <xf numFmtId="0" fontId="14" fillId="0" borderId="26" xfId="18" applyFont="1" applyBorder="1" applyProtection="1">
      <alignment/>
      <protection/>
    </xf>
    <xf numFmtId="0" fontId="14" fillId="0" borderId="38" xfId="18" applyFont="1" applyBorder="1" applyProtection="1">
      <alignment/>
      <protection/>
    </xf>
    <xf numFmtId="0" fontId="14" fillId="0" borderId="30" xfId="18" applyFont="1" applyBorder="1" applyProtection="1">
      <alignment/>
      <protection/>
    </xf>
    <xf numFmtId="0" fontId="14" fillId="0" borderId="6" xfId="18" applyFont="1" applyBorder="1" applyProtection="1">
      <alignment/>
      <protection/>
    </xf>
    <xf numFmtId="0" fontId="18" fillId="0" borderId="0" xfId="20" applyFont="1" applyProtection="1">
      <alignment/>
      <protection/>
    </xf>
    <xf numFmtId="0" fontId="19" fillId="0" borderId="0" xfId="21" applyFont="1" applyProtection="1">
      <alignment/>
      <protection/>
    </xf>
    <xf numFmtId="0" fontId="20" fillId="0" borderId="0" xfId="21" applyFont="1" applyProtection="1">
      <alignment/>
      <protection/>
    </xf>
    <xf numFmtId="0" fontId="19" fillId="0" borderId="0" xfId="20" applyFont="1" applyProtection="1">
      <alignment/>
      <protection/>
    </xf>
    <xf numFmtId="0" fontId="19" fillId="0" borderId="0" xfId="20" applyFont="1" applyAlignment="1" applyProtection="1">
      <alignment horizontal="center"/>
      <protection/>
    </xf>
    <xf numFmtId="0" fontId="20" fillId="0" borderId="0" xfId="20" applyFont="1" applyProtection="1">
      <alignment/>
      <protection/>
    </xf>
    <xf numFmtId="0" fontId="20" fillId="7" borderId="0" xfId="19" applyFont="1" applyFill="1" applyBorder="1" applyProtection="1">
      <alignment/>
      <protection/>
    </xf>
    <xf numFmtId="20" fontId="20" fillId="0" borderId="0" xfId="20" applyNumberFormat="1" applyFont="1" applyProtection="1">
      <alignment/>
      <protection/>
    </xf>
    <xf numFmtId="49" fontId="19" fillId="0" borderId="0" xfId="20" applyNumberFormat="1" applyFont="1" applyAlignment="1" applyProtection="1">
      <alignment horizontal="center"/>
      <protection/>
    </xf>
    <xf numFmtId="17" fontId="20" fillId="0" borderId="0" xfId="20" applyNumberFormat="1" applyFont="1" applyProtection="1" quotePrefix="1">
      <alignment/>
      <protection/>
    </xf>
    <xf numFmtId="0" fontId="20" fillId="0" borderId="0" xfId="20" applyFont="1" applyAlignment="1" applyProtection="1">
      <alignment horizontal="left"/>
      <protection/>
    </xf>
    <xf numFmtId="0" fontId="20" fillId="6" borderId="59" xfId="20" applyFont="1" applyFill="1" applyBorder="1" applyAlignment="1" applyProtection="1">
      <alignment horizontal="left"/>
      <protection/>
    </xf>
    <xf numFmtId="0" fontId="19" fillId="6" borderId="57" xfId="20" applyFont="1" applyFill="1" applyBorder="1" applyProtection="1">
      <alignment/>
      <protection/>
    </xf>
    <xf numFmtId="1" fontId="19" fillId="6" borderId="58" xfId="20" applyNumberFormat="1" applyFont="1" applyFill="1" applyBorder="1" applyAlignment="1" applyProtection="1">
      <alignment horizontal="center"/>
      <protection/>
    </xf>
    <xf numFmtId="0" fontId="19" fillId="6" borderId="58" xfId="20" applyFont="1" applyFill="1" applyBorder="1" applyAlignment="1" applyProtection="1">
      <alignment horizontal="center"/>
      <protection/>
    </xf>
    <xf numFmtId="0" fontId="19" fillId="6" borderId="60" xfId="20" applyFont="1" applyFill="1" applyBorder="1" applyAlignment="1" applyProtection="1">
      <alignment horizontal="center"/>
      <protection/>
    </xf>
    <xf numFmtId="0" fontId="19" fillId="7" borderId="61" xfId="20" applyFont="1" applyFill="1" applyBorder="1" applyAlignment="1" applyProtection="1">
      <alignment horizontal="center"/>
      <protection/>
    </xf>
    <xf numFmtId="0" fontId="19" fillId="7" borderId="0" xfId="20" applyFont="1" applyFill="1" applyBorder="1" applyAlignment="1" applyProtection="1">
      <alignment/>
      <protection/>
    </xf>
    <xf numFmtId="0" fontId="19" fillId="7" borderId="0" xfId="20" applyFont="1" applyFill="1" applyBorder="1" applyProtection="1">
      <alignment/>
      <protection/>
    </xf>
    <xf numFmtId="2" fontId="19" fillId="9" borderId="62" xfId="20" applyNumberFormat="1" applyFont="1" applyFill="1" applyBorder="1" applyAlignment="1" applyProtection="1">
      <alignment horizontal="center"/>
      <protection/>
    </xf>
    <xf numFmtId="2" fontId="19" fillId="0" borderId="63" xfId="20" applyNumberFormat="1" applyFont="1" applyBorder="1" applyAlignment="1" applyProtection="1">
      <alignment horizontal="center"/>
      <protection/>
    </xf>
    <xf numFmtId="0" fontId="19" fillId="0" borderId="63" xfId="20" applyFont="1" applyBorder="1" applyAlignment="1" applyProtection="1">
      <alignment horizontal="center"/>
      <protection/>
    </xf>
    <xf numFmtId="0" fontId="19" fillId="0" borderId="64" xfId="21" applyNumberFormat="1" applyFont="1" applyBorder="1" applyAlignment="1" applyProtection="1">
      <alignment horizontal="center"/>
      <protection/>
    </xf>
    <xf numFmtId="0" fontId="19" fillId="8" borderId="65" xfId="20" applyFont="1" applyFill="1" applyBorder="1" applyAlignment="1" applyProtection="1">
      <alignment horizontal="center"/>
      <protection locked="0"/>
    </xf>
    <xf numFmtId="2" fontId="19" fillId="0" borderId="0" xfId="20" applyNumberFormat="1" applyFont="1" applyBorder="1" applyProtection="1">
      <alignment/>
      <protection/>
    </xf>
    <xf numFmtId="2" fontId="19" fillId="0" borderId="0" xfId="20" applyNumberFormat="1" applyFont="1" applyProtection="1">
      <alignment/>
      <protection/>
    </xf>
    <xf numFmtId="0" fontId="19" fillId="7" borderId="66" xfId="20" applyFont="1" applyFill="1" applyBorder="1" applyAlignment="1" applyProtection="1">
      <alignment horizontal="center"/>
      <protection/>
    </xf>
    <xf numFmtId="0" fontId="19" fillId="7" borderId="53" xfId="20" applyFont="1" applyFill="1" applyBorder="1" applyAlignment="1" applyProtection="1">
      <alignment/>
      <protection/>
    </xf>
    <xf numFmtId="0" fontId="19" fillId="7" borderId="67" xfId="20" applyFont="1" applyFill="1" applyBorder="1" applyProtection="1">
      <alignment/>
      <protection/>
    </xf>
    <xf numFmtId="2" fontId="19" fillId="0" borderId="68" xfId="20" applyNumberFormat="1" applyFont="1" applyBorder="1" applyAlignment="1" applyProtection="1">
      <alignment horizontal="center"/>
      <protection/>
    </xf>
    <xf numFmtId="2" fontId="19" fillId="9" borderId="12" xfId="20" applyNumberFormat="1" applyFont="1" applyFill="1" applyBorder="1" applyAlignment="1" applyProtection="1">
      <alignment horizontal="center"/>
      <protection/>
    </xf>
    <xf numFmtId="2" fontId="19" fillId="0" borderId="12" xfId="20" applyNumberFormat="1" applyFont="1" applyBorder="1" applyAlignment="1" applyProtection="1">
      <alignment horizontal="center"/>
      <protection/>
    </xf>
    <xf numFmtId="0" fontId="19" fillId="0" borderId="12" xfId="20" applyFont="1" applyBorder="1" applyAlignment="1" applyProtection="1">
      <alignment horizontal="center"/>
      <protection/>
    </xf>
    <xf numFmtId="0" fontId="19" fillId="0" borderId="55" xfId="21" applyNumberFormat="1" applyFont="1" applyBorder="1" applyAlignment="1" applyProtection="1">
      <alignment horizontal="center"/>
      <protection/>
    </xf>
    <xf numFmtId="0" fontId="19" fillId="8" borderId="69" xfId="20" applyFont="1" applyFill="1" applyBorder="1" applyAlignment="1" applyProtection="1">
      <alignment horizontal="center"/>
      <protection locked="0"/>
    </xf>
    <xf numFmtId="2" fontId="19" fillId="0" borderId="70" xfId="20" applyNumberFormat="1" applyFont="1" applyBorder="1" applyAlignment="1" applyProtection="1">
      <alignment horizontal="center"/>
      <protection/>
    </xf>
    <xf numFmtId="2" fontId="19" fillId="0" borderId="33" xfId="20" applyNumberFormat="1" applyFont="1" applyBorder="1" applyAlignment="1" applyProtection="1">
      <alignment horizontal="center"/>
      <protection/>
    </xf>
    <xf numFmtId="0" fontId="19" fillId="0" borderId="12" xfId="21" applyNumberFormat="1" applyFont="1" applyBorder="1" applyAlignment="1" applyProtection="1">
      <alignment horizontal="center"/>
      <protection/>
    </xf>
    <xf numFmtId="0" fontId="19" fillId="0" borderId="0" xfId="20" applyNumberFormat="1" applyFont="1" applyProtection="1">
      <alignment/>
      <protection/>
    </xf>
    <xf numFmtId="2" fontId="19" fillId="9" borderId="33" xfId="20" applyNumberFormat="1" applyFont="1" applyFill="1" applyBorder="1" applyAlignment="1" applyProtection="1">
      <alignment horizontal="center"/>
      <protection/>
    </xf>
    <xf numFmtId="0" fontId="19" fillId="0" borderId="58" xfId="20" applyFont="1" applyBorder="1" applyAlignment="1" applyProtection="1">
      <alignment horizontal="center"/>
      <protection/>
    </xf>
    <xf numFmtId="0" fontId="19" fillId="0" borderId="58" xfId="20" applyFont="1" applyBorder="1" applyProtection="1">
      <alignment/>
      <protection/>
    </xf>
    <xf numFmtId="49" fontId="19" fillId="0" borderId="0" xfId="20" applyNumberFormat="1" applyFont="1" applyBorder="1" applyAlignment="1" applyProtection="1">
      <alignment horizontal="center"/>
      <protection/>
    </xf>
    <xf numFmtId="1" fontId="19" fillId="0" borderId="0" xfId="20" applyNumberFormat="1" applyFont="1" applyAlignment="1" applyProtection="1">
      <alignment horizontal="center"/>
      <protection/>
    </xf>
    <xf numFmtId="0" fontId="19" fillId="0" borderId="0" xfId="20" applyFont="1" applyBorder="1" applyAlignment="1" applyProtection="1">
      <alignment horizontal="center"/>
      <protection/>
    </xf>
    <xf numFmtId="0" fontId="19" fillId="0" borderId="0" xfId="20" applyFont="1" applyBorder="1" applyProtection="1">
      <alignment/>
      <protection/>
    </xf>
    <xf numFmtId="0" fontId="19" fillId="6" borderId="0" xfId="20" applyNumberFormat="1" applyFont="1" applyFill="1" applyBorder="1" applyAlignment="1" applyProtection="1">
      <alignment/>
      <protection/>
    </xf>
    <xf numFmtId="0" fontId="19" fillId="6" borderId="0" xfId="20" applyNumberFormat="1" applyFont="1" applyFill="1" applyAlignment="1" applyProtection="1">
      <alignment/>
      <protection/>
    </xf>
    <xf numFmtId="0" fontId="19" fillId="6" borderId="0" xfId="20" applyFont="1" applyFill="1" applyAlignment="1" applyProtection="1">
      <alignment/>
      <protection/>
    </xf>
    <xf numFmtId="0" fontId="19" fillId="6" borderId="0" xfId="20" applyFont="1" applyFill="1" applyAlignment="1" applyProtection="1">
      <alignment horizontal="center"/>
      <protection/>
    </xf>
    <xf numFmtId="49" fontId="18" fillId="8" borderId="0" xfId="20" applyNumberFormat="1" applyFont="1" applyFill="1" applyProtection="1">
      <alignment/>
      <protection locked="0"/>
    </xf>
    <xf numFmtId="49" fontId="19" fillId="8" borderId="0" xfId="20" applyNumberFormat="1" applyFont="1" applyFill="1" applyProtection="1">
      <alignment/>
      <protection locked="0"/>
    </xf>
    <xf numFmtId="0" fontId="1" fillId="0" borderId="0" xfId="21" applyNumberFormat="1" applyProtection="1">
      <alignment/>
      <protection/>
    </xf>
    <xf numFmtId="2" fontId="1" fillId="0" borderId="0" xfId="21" applyNumberFormat="1" applyProtection="1">
      <alignment/>
      <protection/>
    </xf>
    <xf numFmtId="0" fontId="19" fillId="0" borderId="0" xfId="20" applyNumberFormat="1" applyFont="1" applyBorder="1" applyAlignment="1" applyProtection="1">
      <alignment/>
      <protection/>
    </xf>
    <xf numFmtId="0" fontId="19" fillId="0" borderId="0" xfId="20" applyNumberFormat="1" applyFont="1" applyAlignment="1" applyProtection="1">
      <alignment/>
      <protection/>
    </xf>
    <xf numFmtId="0" fontId="19" fillId="0" borderId="0" xfId="20" applyFont="1" applyAlignment="1" applyProtection="1">
      <alignment/>
      <protection/>
    </xf>
    <xf numFmtId="0" fontId="19" fillId="7" borderId="0" xfId="20" applyNumberFormat="1" applyFont="1" applyFill="1" applyBorder="1" applyAlignment="1" applyProtection="1">
      <alignment/>
      <protection/>
    </xf>
    <xf numFmtId="0" fontId="19" fillId="7" borderId="0" xfId="20" applyNumberFormat="1" applyFont="1" applyFill="1" applyAlignment="1" applyProtection="1">
      <alignment/>
      <protection/>
    </xf>
    <xf numFmtId="0" fontId="19" fillId="7" borderId="0" xfId="20" applyFont="1" applyFill="1" applyAlignment="1" applyProtection="1">
      <alignment/>
      <protection/>
    </xf>
    <xf numFmtId="0" fontId="19" fillId="7" borderId="0" xfId="20" applyFont="1" applyFill="1" applyAlignment="1" applyProtection="1">
      <alignment horizontal="center"/>
      <protection/>
    </xf>
    <xf numFmtId="0" fontId="19" fillId="7" borderId="0" xfId="20" applyNumberFormat="1" applyFont="1" applyFill="1" applyBorder="1" applyAlignment="1" applyProtection="1">
      <alignment horizontal="left"/>
      <protection/>
    </xf>
    <xf numFmtId="0" fontId="19" fillId="7" borderId="0" xfId="20" applyNumberFormat="1" applyFont="1" applyFill="1" applyBorder="1" applyProtection="1">
      <alignment/>
      <protection/>
    </xf>
    <xf numFmtId="0" fontId="19" fillId="7" borderId="0" xfId="20" applyNumberFormat="1" applyFont="1" applyFill="1" applyBorder="1" applyAlignment="1" applyProtection="1">
      <alignment horizontal="center"/>
      <protection/>
    </xf>
    <xf numFmtId="0" fontId="19" fillId="0" borderId="0" xfId="20" applyNumberFormat="1" applyFont="1" applyAlignment="1" applyProtection="1">
      <alignment horizontal="center"/>
      <protection/>
    </xf>
    <xf numFmtId="0" fontId="18" fillId="0" borderId="0" xfId="20" applyNumberFormat="1" applyFont="1" applyProtection="1">
      <alignment/>
      <protection/>
    </xf>
    <xf numFmtId="0" fontId="18" fillId="0" borderId="0" xfId="20" applyFont="1" applyAlignment="1" applyProtection="1">
      <alignment horizontal="center"/>
      <protection/>
    </xf>
    <xf numFmtId="0" fontId="19" fillId="0" borderId="0" xfId="21" applyFont="1">
      <alignment/>
      <protection/>
    </xf>
    <xf numFmtId="0" fontId="20" fillId="0" borderId="0" xfId="21" applyFont="1">
      <alignment/>
      <protection/>
    </xf>
    <xf numFmtId="0" fontId="19" fillId="0" borderId="0" xfId="20" applyNumberFormat="1" applyFont="1" applyAlignment="1" applyProtection="1">
      <alignment horizontal="center"/>
      <protection locked="0"/>
    </xf>
    <xf numFmtId="0" fontId="19" fillId="0" borderId="71" xfId="20" applyNumberFormat="1" applyFont="1" applyBorder="1" applyAlignment="1" applyProtection="1">
      <alignment horizontal="center"/>
      <protection locked="0"/>
    </xf>
    <xf numFmtId="0" fontId="19" fillId="0" borderId="72" xfId="20" applyNumberFormat="1" applyFont="1" applyBorder="1" applyAlignment="1" applyProtection="1">
      <alignment horizontal="center"/>
      <protection locked="0"/>
    </xf>
    <xf numFmtId="0" fontId="19" fillId="0" borderId="0" xfId="20" applyNumberFormat="1" applyFont="1" applyBorder="1" applyAlignment="1" applyProtection="1">
      <alignment horizontal="center"/>
      <protection locked="0"/>
    </xf>
    <xf numFmtId="0" fontId="19" fillId="0" borderId="56" xfId="20" applyNumberFormat="1" applyFont="1" applyBorder="1" applyAlignment="1" applyProtection="1">
      <alignment horizontal="center"/>
      <protection locked="0"/>
    </xf>
    <xf numFmtId="0" fontId="19" fillId="0" borderId="73" xfId="20" applyNumberFormat="1" applyFont="1" applyBorder="1" applyAlignment="1" applyProtection="1">
      <alignment horizontal="center"/>
      <protection locked="0"/>
    </xf>
    <xf numFmtId="0" fontId="19" fillId="0" borderId="0" xfId="20" applyFont="1" applyFill="1" applyBorder="1" applyAlignment="1">
      <alignment horizontal="center"/>
      <protection/>
    </xf>
    <xf numFmtId="0" fontId="19" fillId="0" borderId="0" xfId="20" applyFont="1" applyFill="1" applyBorder="1">
      <alignment/>
      <protection/>
    </xf>
    <xf numFmtId="49" fontId="19" fillId="0" borderId="0" xfId="20" applyNumberFormat="1" applyFont="1" applyFill="1" applyBorder="1" applyAlignment="1">
      <alignment horizontal="center"/>
      <protection/>
    </xf>
    <xf numFmtId="0" fontId="19" fillId="0" borderId="0" xfId="20" applyFont="1" applyFill="1" applyBorder="1" applyAlignment="1">
      <alignment horizontal="left"/>
      <protection/>
    </xf>
    <xf numFmtId="49" fontId="19" fillId="0" borderId="0" xfId="20" applyNumberFormat="1" applyFont="1" applyFill="1" applyBorder="1" applyAlignment="1" quotePrefix="1">
      <alignment horizontal="center"/>
      <protection/>
    </xf>
    <xf numFmtId="0" fontId="19" fillId="0" borderId="0" xfId="21" applyFont="1" applyBorder="1">
      <alignment/>
      <protection/>
    </xf>
    <xf numFmtId="49" fontId="19" fillId="0" borderId="0" xfId="21" applyNumberFormat="1" applyFont="1" applyAlignment="1">
      <alignment horizontal="center"/>
      <protection/>
    </xf>
    <xf numFmtId="0" fontId="19" fillId="0" borderId="0" xfId="20" applyFont="1" applyBorder="1" applyAlignment="1">
      <alignment horizontal="center"/>
      <protection/>
    </xf>
    <xf numFmtId="49" fontId="20" fillId="0" borderId="0" xfId="20" applyNumberFormat="1" applyFont="1" applyBorder="1" applyAlignment="1">
      <alignment horizontal="center"/>
      <protection/>
    </xf>
    <xf numFmtId="1" fontId="19" fillId="0" borderId="0" xfId="20" applyNumberFormat="1" applyFont="1" applyBorder="1" applyAlignment="1">
      <alignment horizontal="center"/>
      <protection/>
    </xf>
    <xf numFmtId="0" fontId="21" fillId="0" borderId="0" xfId="20" applyFont="1">
      <alignment/>
      <protection/>
    </xf>
    <xf numFmtId="0" fontId="8" fillId="7" borderId="0" xfId="21" applyFont="1" applyFill="1" applyBorder="1">
      <alignment/>
      <protection/>
    </xf>
    <xf numFmtId="0" fontId="0" fillId="7" borderId="0" xfId="21" applyFont="1" applyFill="1" applyBorder="1">
      <alignment/>
      <protection/>
    </xf>
    <xf numFmtId="0" fontId="18" fillId="6" borderId="0" xfId="20" applyFont="1" applyFill="1">
      <alignment/>
      <protection/>
    </xf>
    <xf numFmtId="0" fontId="18" fillId="6" borderId="0" xfId="20" applyFont="1" applyFill="1" applyAlignment="1">
      <alignment horizontal="center"/>
      <protection/>
    </xf>
    <xf numFmtId="0" fontId="18" fillId="6" borderId="0" xfId="20" applyFont="1" applyFill="1" applyAlignment="1">
      <alignment/>
      <protection/>
    </xf>
    <xf numFmtId="0" fontId="18" fillId="0" borderId="0" xfId="20" applyFont="1" applyAlignment="1">
      <alignment/>
      <protection/>
    </xf>
    <xf numFmtId="0" fontId="18" fillId="0" borderId="0" xfId="20" applyFont="1" applyFill="1">
      <alignment/>
      <protection/>
    </xf>
    <xf numFmtId="0" fontId="18" fillId="0" borderId="0" xfId="20" applyFont="1" applyFill="1" applyAlignment="1">
      <alignment horizontal="center"/>
      <protection/>
    </xf>
    <xf numFmtId="0" fontId="18" fillId="0" borderId="0" xfId="20" applyFont="1" applyFill="1" applyAlignment="1">
      <alignment/>
      <protection/>
    </xf>
    <xf numFmtId="0" fontId="0" fillId="7" borderId="0" xfId="21" applyFont="1" applyFill="1" applyBorder="1" applyAlignment="1">
      <alignment/>
      <protection/>
    </xf>
    <xf numFmtId="0" fontId="0" fillId="7" borderId="71" xfId="21" applyFont="1" applyFill="1" applyBorder="1">
      <alignment/>
      <protection/>
    </xf>
    <xf numFmtId="49" fontId="0" fillId="7" borderId="71" xfId="21" applyNumberFormat="1" applyFont="1" applyFill="1" applyBorder="1">
      <alignment/>
      <protection/>
    </xf>
    <xf numFmtId="0" fontId="0" fillId="7" borderId="0" xfId="21" applyFont="1" applyFill="1" applyBorder="1" applyAlignment="1">
      <alignment horizontal="right"/>
      <protection/>
    </xf>
    <xf numFmtId="0" fontId="0" fillId="7" borderId="0" xfId="21" applyFont="1" applyFill="1" applyBorder="1" applyAlignment="1" quotePrefix="1">
      <alignment horizontal="center"/>
      <protection/>
    </xf>
    <xf numFmtId="49" fontId="18" fillId="0" borderId="0" xfId="20" applyNumberFormat="1" applyFont="1" applyAlignment="1">
      <alignment horizontal="center"/>
      <protection/>
    </xf>
    <xf numFmtId="0" fontId="0" fillId="7" borderId="74" xfId="21" applyFont="1" applyFill="1" applyBorder="1">
      <alignment/>
      <protection/>
    </xf>
    <xf numFmtId="0" fontId="0" fillId="7" borderId="0" xfId="21" applyFont="1" applyFill="1">
      <alignment/>
      <protection/>
    </xf>
    <xf numFmtId="0" fontId="19" fillId="6" borderId="0" xfId="20" applyFont="1" applyFill="1" applyBorder="1" applyAlignment="1">
      <alignment/>
      <protection/>
    </xf>
    <xf numFmtId="0" fontId="19" fillId="6" borderId="56" xfId="20" applyFont="1" applyFill="1" applyBorder="1" applyAlignment="1">
      <alignment/>
      <protection/>
    </xf>
    <xf numFmtId="0" fontId="19" fillId="6" borderId="53" xfId="20" applyFont="1" applyFill="1" applyBorder="1" applyAlignment="1">
      <alignment/>
      <protection/>
    </xf>
    <xf numFmtId="0" fontId="19" fillId="6" borderId="54" xfId="20" applyFont="1" applyFill="1" applyBorder="1" applyAlignment="1">
      <alignment/>
      <protection/>
    </xf>
    <xf numFmtId="0" fontId="19" fillId="0" borderId="0" xfId="20" applyFont="1" applyBorder="1" applyAlignment="1">
      <alignment/>
      <protection/>
    </xf>
    <xf numFmtId="0" fontId="19" fillId="0" borderId="56" xfId="20" applyFont="1" applyBorder="1" applyAlignment="1">
      <alignment/>
      <protection/>
    </xf>
    <xf numFmtId="0" fontId="19" fillId="0" borderId="53" xfId="20" applyFont="1" applyBorder="1" applyAlignment="1">
      <alignment/>
      <protection/>
    </xf>
    <xf numFmtId="0" fontId="19" fillId="0" borderId="54" xfId="20" applyFont="1" applyBorder="1" applyAlignment="1">
      <alignment/>
      <protection/>
    </xf>
    <xf numFmtId="0" fontId="19" fillId="0" borderId="57" xfId="20" applyFont="1" applyBorder="1" applyAlignment="1">
      <alignment/>
      <protection/>
    </xf>
    <xf numFmtId="49" fontId="19" fillId="0" borderId="75" xfId="20" applyNumberFormat="1" applyFont="1" applyBorder="1" applyAlignment="1" applyProtection="1">
      <alignment horizontal="center"/>
      <protection locked="0"/>
    </xf>
    <xf numFmtId="0" fontId="19" fillId="0" borderId="58" xfId="21" applyFont="1" applyBorder="1">
      <alignment/>
      <protection/>
    </xf>
    <xf numFmtId="49" fontId="19" fillId="0" borderId="76" xfId="20" applyNumberFormat="1" applyFont="1" applyBorder="1" applyAlignment="1" applyProtection="1">
      <alignment horizontal="center"/>
      <protection locked="0"/>
    </xf>
    <xf numFmtId="16" fontId="19" fillId="0" borderId="56" xfId="20" applyNumberFormat="1" applyFont="1" applyBorder="1" applyAlignment="1" applyProtection="1">
      <alignment horizontal="center"/>
      <protection locked="0"/>
    </xf>
    <xf numFmtId="0" fontId="19" fillId="0" borderId="57" xfId="21" applyNumberFormat="1" applyFont="1" applyBorder="1">
      <alignment/>
      <protection/>
    </xf>
    <xf numFmtId="0" fontId="19" fillId="0" borderId="57" xfId="21" applyFont="1" applyBorder="1" applyAlignment="1">
      <alignment/>
      <protection/>
    </xf>
    <xf numFmtId="49" fontId="19" fillId="0" borderId="0" xfId="21" applyNumberFormat="1" applyFont="1" applyAlignment="1" applyProtection="1">
      <alignment horizontal="center"/>
      <protection locked="0"/>
    </xf>
    <xf numFmtId="0" fontId="19" fillId="6" borderId="51" xfId="20" applyNumberFormat="1" applyFont="1" applyFill="1" applyBorder="1" applyAlignment="1">
      <alignment horizontal="center"/>
      <protection/>
    </xf>
    <xf numFmtId="0" fontId="19" fillId="6" borderId="52" xfId="20" applyNumberFormat="1" applyFont="1" applyFill="1" applyBorder="1" applyAlignment="1">
      <alignment horizontal="center"/>
      <protection/>
    </xf>
    <xf numFmtId="0" fontId="19" fillId="0" borderId="51" xfId="20" applyNumberFormat="1" applyFont="1" applyBorder="1" applyAlignment="1">
      <alignment horizontal="center"/>
      <protection/>
    </xf>
    <xf numFmtId="0" fontId="19" fillId="0" borderId="52" xfId="20" applyNumberFormat="1" applyFont="1" applyBorder="1" applyAlignment="1">
      <alignment horizontal="center"/>
      <protection/>
    </xf>
    <xf numFmtId="0" fontId="19" fillId="0" borderId="50" xfId="20" applyNumberFormat="1" applyFont="1" applyBorder="1" applyAlignment="1">
      <alignment horizontal="center"/>
      <protection/>
    </xf>
    <xf numFmtId="0" fontId="18" fillId="0" borderId="0" xfId="20" applyFont="1" applyAlignment="1">
      <alignment horizontal="left"/>
      <protection/>
    </xf>
    <xf numFmtId="0" fontId="3" fillId="0" borderId="0" xfId="20" applyFont="1" applyFill="1" applyBorder="1">
      <alignment/>
      <protection/>
    </xf>
    <xf numFmtId="0" fontId="0" fillId="0" borderId="0" xfId="20" applyFont="1" applyFill="1" applyBorder="1">
      <alignment/>
      <protection/>
    </xf>
    <xf numFmtId="0" fontId="1" fillId="0" borderId="0" xfId="20" applyFont="1" applyAlignment="1" applyProtection="1">
      <alignment horizontal="center"/>
      <protection/>
    </xf>
    <xf numFmtId="49" fontId="3" fillId="0" borderId="0" xfId="20" applyNumberFormat="1" applyFont="1" applyAlignment="1" applyProtection="1">
      <alignment horizontal="center"/>
      <protection/>
    </xf>
    <xf numFmtId="0" fontId="1" fillId="0" borderId="0" xfId="20" applyFont="1" applyProtection="1">
      <alignment/>
      <protection/>
    </xf>
    <xf numFmtId="0" fontId="22" fillId="0" borderId="0" xfId="20" applyFont="1" applyAlignment="1" applyProtection="1">
      <alignment horizontal="center"/>
      <protection/>
    </xf>
    <xf numFmtId="0" fontId="22" fillId="0" borderId="0" xfId="20" applyFont="1" applyProtection="1">
      <alignment/>
      <protection/>
    </xf>
    <xf numFmtId="0" fontId="9" fillId="0" borderId="29" xfId="18" applyFont="1" applyBorder="1" applyAlignment="1" applyProtection="1" quotePrefix="1">
      <alignment horizontal="center"/>
      <protection/>
    </xf>
    <xf numFmtId="0" fontId="9" fillId="0" borderId="31" xfId="18" applyFont="1" applyBorder="1" applyAlignment="1" applyProtection="1" quotePrefix="1">
      <alignment horizontal="center"/>
      <protection/>
    </xf>
    <xf numFmtId="0" fontId="10" fillId="0" borderId="19" xfId="18" applyFont="1" applyBorder="1" applyAlignment="1">
      <alignment horizontal="center"/>
      <protection/>
    </xf>
    <xf numFmtId="0" fontId="10" fillId="0" borderId="77" xfId="18" applyFont="1" applyBorder="1" applyAlignment="1">
      <alignment horizontal="center"/>
      <protection/>
    </xf>
    <xf numFmtId="49" fontId="19" fillId="8" borderId="0" xfId="20" applyNumberFormat="1" applyFont="1" applyFill="1" applyProtection="1">
      <alignment/>
      <protection locked="0"/>
    </xf>
    <xf numFmtId="0" fontId="9" fillId="0" borderId="6" xfId="18" applyFont="1" applyBorder="1" applyProtection="1">
      <alignment/>
      <protection/>
    </xf>
    <xf numFmtId="0" fontId="5" fillId="0" borderId="2" xfId="0" applyFont="1" applyBorder="1" applyAlignment="1" applyProtection="1">
      <alignment horizontal="left"/>
      <protection locked="0"/>
    </xf>
    <xf numFmtId="0" fontId="5" fillId="0" borderId="78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9" xfId="0" applyFont="1" applyBorder="1" applyAlignment="1" applyProtection="1">
      <alignment horizontal="center"/>
      <protection locked="0"/>
    </xf>
    <xf numFmtId="172" fontId="4" fillId="0" borderId="80" xfId="0" applyNumberFormat="1" applyFont="1" applyBorder="1" applyAlignment="1" applyProtection="1">
      <alignment horizontal="center"/>
      <protection locked="0"/>
    </xf>
    <xf numFmtId="172" fontId="4" fillId="0" borderId="6" xfId="0" applyNumberFormat="1" applyFont="1" applyBorder="1" applyAlignment="1" applyProtection="1">
      <alignment horizontal="center"/>
      <protection locked="0"/>
    </xf>
    <xf numFmtId="172" fontId="8" fillId="0" borderId="6" xfId="0" applyNumberFormat="1" applyFont="1" applyBorder="1" applyAlignment="1">
      <alignment horizontal="left"/>
    </xf>
    <xf numFmtId="172" fontId="8" fillId="0" borderId="81" xfId="0" applyNumberFormat="1" applyFont="1" applyBorder="1" applyAlignment="1">
      <alignment horizontal="left"/>
    </xf>
    <xf numFmtId="20" fontId="6" fillId="0" borderId="6" xfId="0" applyNumberFormat="1" applyFont="1" applyBorder="1" applyAlignment="1">
      <alignment horizontal="left"/>
    </xf>
    <xf numFmtId="20" fontId="6" fillId="0" borderId="79" xfId="0" applyNumberFormat="1" applyFont="1" applyBorder="1" applyAlignment="1">
      <alignment horizontal="left"/>
    </xf>
    <xf numFmtId="0" fontId="9" fillId="0" borderId="82" xfId="18" applyFont="1" applyBorder="1" applyAlignment="1" applyProtection="1">
      <alignment horizontal="center"/>
      <protection/>
    </xf>
    <xf numFmtId="0" fontId="9" fillId="0" borderId="11" xfId="18" applyFont="1" applyBorder="1" applyAlignment="1" applyProtection="1">
      <alignment horizontal="center"/>
      <protection/>
    </xf>
    <xf numFmtId="0" fontId="10" fillId="0" borderId="82" xfId="18" applyFont="1" applyBorder="1" applyAlignment="1">
      <alignment horizontal="center"/>
      <protection/>
    </xf>
    <xf numFmtId="0" fontId="10" fillId="0" borderId="3" xfId="18" applyFont="1" applyBorder="1" applyAlignment="1">
      <alignment horizontal="center"/>
      <protection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6" fillId="0" borderId="16" xfId="18" applyFont="1" applyBorder="1" applyAlignment="1">
      <alignment horizontal="center"/>
      <protection/>
    </xf>
    <xf numFmtId="0" fontId="6" fillId="0" borderId="85" xfId="18" applyFont="1" applyBorder="1" applyAlignment="1">
      <alignment horizontal="center"/>
      <protection/>
    </xf>
    <xf numFmtId="0" fontId="6" fillId="0" borderId="86" xfId="18" applyFont="1" applyBorder="1" applyAlignment="1">
      <alignment horizontal="center"/>
      <protection/>
    </xf>
    <xf numFmtId="0" fontId="6" fillId="0" borderId="79" xfId="18" applyFont="1" applyBorder="1" applyAlignment="1">
      <alignment horizontal="center"/>
      <protection/>
    </xf>
    <xf numFmtId="0" fontId="9" fillId="0" borderId="29" xfId="18" applyFont="1" applyBorder="1" applyAlignment="1" applyProtection="1">
      <alignment horizontal="center"/>
      <protection/>
    </xf>
    <xf numFmtId="0" fontId="9" fillId="0" borderId="31" xfId="18" applyFont="1" applyBorder="1" applyAlignment="1" applyProtection="1">
      <alignment horizontal="center"/>
      <protection/>
    </xf>
    <xf numFmtId="0" fontId="4" fillId="2" borderId="87" xfId="18" applyFont="1" applyFill="1" applyBorder="1" applyAlignment="1" applyProtection="1" quotePrefix="1">
      <alignment horizontal="center"/>
      <protection locked="0"/>
    </xf>
    <xf numFmtId="0" fontId="4" fillId="2" borderId="88" xfId="18" applyFont="1" applyFill="1" applyBorder="1" applyAlignment="1" applyProtection="1" quotePrefix="1">
      <alignment horizontal="center"/>
      <protection locked="0"/>
    </xf>
    <xf numFmtId="0" fontId="4" fillId="2" borderId="19" xfId="18" applyFont="1" applyFill="1" applyBorder="1" applyAlignment="1" applyProtection="1">
      <alignment horizontal="center"/>
      <protection locked="0"/>
    </xf>
    <xf numFmtId="0" fontId="4" fillId="2" borderId="77" xfId="18" applyFont="1" applyFill="1" applyBorder="1" applyAlignment="1" applyProtection="1">
      <alignment horizontal="center"/>
      <protection locked="0"/>
    </xf>
    <xf numFmtId="0" fontId="13" fillId="2" borderId="87" xfId="18" applyFont="1" applyFill="1" applyBorder="1" applyAlignment="1" applyProtection="1">
      <alignment horizontal="center"/>
      <protection locked="0"/>
    </xf>
    <xf numFmtId="0" fontId="13" fillId="2" borderId="88" xfId="18" applyFont="1" applyFill="1" applyBorder="1" applyAlignment="1" applyProtection="1">
      <alignment horizontal="center"/>
      <protection locked="0"/>
    </xf>
    <xf numFmtId="0" fontId="4" fillId="2" borderId="87" xfId="18" applyFont="1" applyFill="1" applyBorder="1" applyAlignment="1" applyProtection="1">
      <alignment horizontal="center"/>
      <protection locked="0"/>
    </xf>
    <xf numFmtId="0" fontId="4" fillId="2" borderId="88" xfId="18" applyFont="1" applyFill="1" applyBorder="1" applyAlignment="1" applyProtection="1">
      <alignment horizontal="center"/>
      <protection locked="0"/>
    </xf>
    <xf numFmtId="0" fontId="4" fillId="2" borderId="29" xfId="18" applyFont="1" applyFill="1" applyBorder="1" applyAlignment="1" applyProtection="1">
      <alignment horizontal="center"/>
      <protection locked="0"/>
    </xf>
    <xf numFmtId="0" fontId="4" fillId="2" borderId="31" xfId="18" applyFont="1" applyFill="1" applyBorder="1" applyAlignment="1" applyProtection="1">
      <alignment horizontal="center"/>
      <protection locked="0"/>
    </xf>
    <xf numFmtId="0" fontId="4" fillId="2" borderId="7" xfId="18" applyFont="1" applyFill="1" applyBorder="1" applyAlignment="1" applyProtection="1">
      <alignment horizontal="center"/>
      <protection locked="0"/>
    </xf>
    <xf numFmtId="0" fontId="4" fillId="2" borderId="81" xfId="18" applyFont="1" applyFill="1" applyBorder="1" applyAlignment="1" applyProtection="1">
      <alignment horizontal="center"/>
      <protection locked="0"/>
    </xf>
    <xf numFmtId="0" fontId="4" fillId="2" borderId="19" xfId="18" applyFont="1" applyFill="1" applyBorder="1" applyAlignment="1" applyProtection="1" quotePrefix="1">
      <alignment horizontal="center"/>
      <protection locked="0"/>
    </xf>
    <xf numFmtId="0" fontId="4" fillId="2" borderId="77" xfId="18" applyFont="1" applyFill="1" applyBorder="1" applyAlignment="1" applyProtection="1" quotePrefix="1">
      <alignment horizontal="center"/>
      <protection locked="0"/>
    </xf>
    <xf numFmtId="0" fontId="6" fillId="0" borderId="6" xfId="0" applyFont="1" applyBorder="1" applyAlignment="1">
      <alignment horizontal="left"/>
    </xf>
    <xf numFmtId="0" fontId="6" fillId="0" borderId="79" xfId="0" applyFont="1" applyBorder="1" applyAlignment="1">
      <alignment horizontal="left"/>
    </xf>
    <xf numFmtId="172" fontId="0" fillId="7" borderId="71" xfId="21" applyNumberFormat="1" applyFont="1" applyFill="1" applyBorder="1" applyAlignment="1">
      <alignment horizontal="left"/>
      <protection/>
    </xf>
    <xf numFmtId="0" fontId="0" fillId="0" borderId="71" xfId="21" applyFont="1" applyBorder="1" applyAlignment="1">
      <alignment/>
      <protection/>
    </xf>
    <xf numFmtId="0" fontId="0" fillId="7" borderId="71" xfId="21" applyFont="1" applyFill="1" applyBorder="1" applyAlignment="1">
      <alignment/>
      <protection/>
    </xf>
    <xf numFmtId="0" fontId="20" fillId="0" borderId="0" xfId="21" applyFont="1" applyAlignment="1">
      <alignment/>
      <protection/>
    </xf>
    <xf numFmtId="0" fontId="1" fillId="0" borderId="0" xfId="21" applyAlignment="1">
      <alignment/>
      <protection/>
    </xf>
    <xf numFmtId="0" fontId="20" fillId="0" borderId="0" xfId="21" applyNumberFormat="1" applyFont="1" applyAlignment="1" applyProtection="1">
      <alignment horizontal="left"/>
      <protection locked="0"/>
    </xf>
    <xf numFmtId="0" fontId="1" fillId="0" borderId="0" xfId="21" applyNumberFormat="1" applyAlignment="1" applyProtection="1">
      <alignment horizontal="left"/>
      <protection locked="0"/>
    </xf>
    <xf numFmtId="0" fontId="20" fillId="0" borderId="0" xfId="21" applyFont="1" applyFill="1" applyAlignment="1" applyProtection="1">
      <alignment/>
      <protection locked="0"/>
    </xf>
    <xf numFmtId="0" fontId="1" fillId="0" borderId="0" xfId="21" applyFill="1" applyAlignment="1" applyProtection="1">
      <alignment/>
      <protection locked="0"/>
    </xf>
    <xf numFmtId="0" fontId="20" fillId="0" borderId="0" xfId="21" applyFont="1" applyAlignment="1" applyProtection="1">
      <alignment/>
      <protection locked="0"/>
    </xf>
    <xf numFmtId="0" fontId="1" fillId="0" borderId="0" xfId="21" applyAlignment="1" applyProtection="1">
      <alignment/>
      <protection locked="0"/>
    </xf>
    <xf numFmtId="0" fontId="0" fillId="0" borderId="0" xfId="21" applyNumberFormat="1" applyFont="1" applyAlignment="1" applyProtection="1">
      <alignment horizontal="left"/>
      <protection locked="0"/>
    </xf>
    <xf numFmtId="0" fontId="8" fillId="0" borderId="0" xfId="21" applyFont="1" applyAlignment="1" applyProtection="1">
      <alignment/>
      <protection locked="0"/>
    </xf>
    <xf numFmtId="0" fontId="19" fillId="6" borderId="0" xfId="20" applyNumberFormat="1" applyFont="1" applyFill="1" applyBorder="1" applyAlignment="1" applyProtection="1">
      <alignment/>
      <protection/>
    </xf>
    <xf numFmtId="0" fontId="19" fillId="6" borderId="0" xfId="21" applyFont="1" applyFill="1" applyAlignment="1" applyProtection="1">
      <alignment/>
      <protection/>
    </xf>
    <xf numFmtId="0" fontId="19" fillId="0" borderId="0" xfId="20" applyNumberFormat="1" applyFont="1" applyBorder="1" applyAlignment="1" applyProtection="1">
      <alignment/>
      <protection/>
    </xf>
    <xf numFmtId="0" fontId="19" fillId="0" borderId="0" xfId="21" applyFont="1" applyAlignment="1" applyProtection="1">
      <alignment/>
      <protection/>
    </xf>
    <xf numFmtId="0" fontId="19" fillId="7" borderId="0" xfId="20" applyNumberFormat="1" applyFont="1" applyFill="1" applyBorder="1" applyAlignment="1" applyProtection="1">
      <alignment/>
      <protection/>
    </xf>
    <xf numFmtId="0" fontId="1" fillId="6" borderId="0" xfId="21" applyFill="1" applyAlignment="1" applyProtection="1">
      <alignment/>
      <protection/>
    </xf>
    <xf numFmtId="0" fontId="1" fillId="0" borderId="0" xfId="21" applyAlignment="1" applyProtection="1">
      <alignment/>
      <protection/>
    </xf>
    <xf numFmtId="0" fontId="20" fillId="8" borderId="0" xfId="21" applyFont="1" applyFill="1" applyAlignment="1" applyProtection="1">
      <alignment/>
      <protection locked="0"/>
    </xf>
    <xf numFmtId="0" fontId="1" fillId="8" borderId="0" xfId="21" applyFill="1" applyAlignment="1" applyProtection="1">
      <alignment/>
      <protection locked="0"/>
    </xf>
    <xf numFmtId="14" fontId="20" fillId="0" borderId="0" xfId="21" applyNumberFormat="1" applyFont="1" applyAlignment="1" applyProtection="1">
      <alignment horizontal="left"/>
      <protection locked="0"/>
    </xf>
  </cellXfs>
  <cellStyles count="13">
    <cellStyle name="Normal" xfId="0"/>
    <cellStyle name="Followed Hyperlink" xfId="15"/>
    <cellStyle name="Comma" xfId="16"/>
    <cellStyle name="Hyperlink" xfId="17"/>
    <cellStyle name="Normaali_LohkoKaavio_4-5_makrot" xfId="18"/>
    <cellStyle name="Normaali_Mj-12" xfId="19"/>
    <cellStyle name="Normaali_Mj-17joukkue98" xfId="20"/>
    <cellStyle name="Normaali_TULn avoimet 2007" xfId="21"/>
    <cellStyle name="Pilkku_Mj-10" xfId="22"/>
    <cellStyle name="Percent" xfId="23"/>
    <cellStyle name="Comma [0]" xfId="24"/>
    <cellStyle name="Currency [0]" xfId="25"/>
    <cellStyle name="Currency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40</xdr:row>
      <xdr:rowOff>57150</xdr:rowOff>
    </xdr:from>
    <xdr:to>
      <xdr:col>25</xdr:col>
      <xdr:colOff>342900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2430125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40</xdr:row>
      <xdr:rowOff>66675</xdr:rowOff>
    </xdr:from>
    <xdr:to>
      <xdr:col>16</xdr:col>
      <xdr:colOff>342900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124396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65</xdr:row>
      <xdr:rowOff>76200</xdr:rowOff>
    </xdr:from>
    <xdr:to>
      <xdr:col>25</xdr:col>
      <xdr:colOff>323850</xdr:colOff>
      <xdr:row>66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65</xdr:row>
      <xdr:rowOff>76200</xdr:rowOff>
    </xdr:from>
    <xdr:to>
      <xdr:col>16</xdr:col>
      <xdr:colOff>323850</xdr:colOff>
      <xdr:row>66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40</xdr:row>
      <xdr:rowOff>57150</xdr:rowOff>
    </xdr:from>
    <xdr:to>
      <xdr:col>25</xdr:col>
      <xdr:colOff>342900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2430125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40</xdr:row>
      <xdr:rowOff>66675</xdr:rowOff>
    </xdr:from>
    <xdr:to>
      <xdr:col>16</xdr:col>
      <xdr:colOff>342900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124396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65</xdr:row>
      <xdr:rowOff>76200</xdr:rowOff>
    </xdr:from>
    <xdr:to>
      <xdr:col>25</xdr:col>
      <xdr:colOff>323850</xdr:colOff>
      <xdr:row>66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65</xdr:row>
      <xdr:rowOff>76200</xdr:rowOff>
    </xdr:from>
    <xdr:to>
      <xdr:col>16</xdr:col>
      <xdr:colOff>323850</xdr:colOff>
      <xdr:row>66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40</xdr:row>
      <xdr:rowOff>57150</xdr:rowOff>
    </xdr:from>
    <xdr:to>
      <xdr:col>25</xdr:col>
      <xdr:colOff>342900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2430125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40</xdr:row>
      <xdr:rowOff>66675</xdr:rowOff>
    </xdr:from>
    <xdr:to>
      <xdr:col>16</xdr:col>
      <xdr:colOff>342900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124396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65</xdr:row>
      <xdr:rowOff>76200</xdr:rowOff>
    </xdr:from>
    <xdr:to>
      <xdr:col>25</xdr:col>
      <xdr:colOff>323850</xdr:colOff>
      <xdr:row>66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65</xdr:row>
      <xdr:rowOff>76200</xdr:rowOff>
    </xdr:from>
    <xdr:to>
      <xdr:col>16</xdr:col>
      <xdr:colOff>323850</xdr:colOff>
      <xdr:row>66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40</xdr:row>
      <xdr:rowOff>57150</xdr:rowOff>
    </xdr:from>
    <xdr:to>
      <xdr:col>25</xdr:col>
      <xdr:colOff>342900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12430125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40</xdr:row>
      <xdr:rowOff>66675</xdr:rowOff>
    </xdr:from>
    <xdr:to>
      <xdr:col>16</xdr:col>
      <xdr:colOff>342900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124396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65</xdr:row>
      <xdr:rowOff>76200</xdr:rowOff>
    </xdr:from>
    <xdr:to>
      <xdr:col>25</xdr:col>
      <xdr:colOff>323850</xdr:colOff>
      <xdr:row>66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9725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65</xdr:row>
      <xdr:rowOff>76200</xdr:rowOff>
    </xdr:from>
    <xdr:to>
      <xdr:col>16</xdr:col>
      <xdr:colOff>323850</xdr:colOff>
      <xdr:row>66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90</xdr:row>
      <xdr:rowOff>57150</xdr:rowOff>
    </xdr:from>
    <xdr:to>
      <xdr:col>25</xdr:col>
      <xdr:colOff>323850</xdr:colOff>
      <xdr:row>91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2576512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90</xdr:row>
      <xdr:rowOff>66675</xdr:rowOff>
    </xdr:from>
    <xdr:to>
      <xdr:col>16</xdr:col>
      <xdr:colOff>323850</xdr:colOff>
      <xdr:row>91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257746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115</xdr:row>
      <xdr:rowOff>76200</xdr:rowOff>
    </xdr:from>
    <xdr:to>
      <xdr:col>25</xdr:col>
      <xdr:colOff>323850</xdr:colOff>
      <xdr:row>116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9725" y="32451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115</xdr:row>
      <xdr:rowOff>76200</xdr:rowOff>
    </xdr:from>
    <xdr:to>
      <xdr:col>16</xdr:col>
      <xdr:colOff>323850</xdr:colOff>
      <xdr:row>116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32451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40</xdr:row>
      <xdr:rowOff>57150</xdr:rowOff>
    </xdr:from>
    <xdr:to>
      <xdr:col>25</xdr:col>
      <xdr:colOff>342900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12430125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40</xdr:row>
      <xdr:rowOff>66675</xdr:rowOff>
    </xdr:from>
    <xdr:to>
      <xdr:col>16</xdr:col>
      <xdr:colOff>342900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124396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65</xdr:row>
      <xdr:rowOff>76200</xdr:rowOff>
    </xdr:from>
    <xdr:to>
      <xdr:col>25</xdr:col>
      <xdr:colOff>323850</xdr:colOff>
      <xdr:row>66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25925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65</xdr:row>
      <xdr:rowOff>76200</xdr:rowOff>
    </xdr:from>
    <xdr:to>
      <xdr:col>16</xdr:col>
      <xdr:colOff>323850</xdr:colOff>
      <xdr:row>66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90</xdr:row>
      <xdr:rowOff>57150</xdr:rowOff>
    </xdr:from>
    <xdr:to>
      <xdr:col>25</xdr:col>
      <xdr:colOff>323850</xdr:colOff>
      <xdr:row>91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2576512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90</xdr:row>
      <xdr:rowOff>66675</xdr:rowOff>
    </xdr:from>
    <xdr:to>
      <xdr:col>16</xdr:col>
      <xdr:colOff>323850</xdr:colOff>
      <xdr:row>91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257746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115</xdr:row>
      <xdr:rowOff>76200</xdr:rowOff>
    </xdr:from>
    <xdr:to>
      <xdr:col>25</xdr:col>
      <xdr:colOff>323850</xdr:colOff>
      <xdr:row>116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25925" y="32451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115</xdr:row>
      <xdr:rowOff>76200</xdr:rowOff>
    </xdr:from>
    <xdr:to>
      <xdr:col>16</xdr:col>
      <xdr:colOff>323850</xdr:colOff>
      <xdr:row>116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2451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140</xdr:row>
      <xdr:rowOff>57150</xdr:rowOff>
    </xdr:from>
    <xdr:to>
      <xdr:col>25</xdr:col>
      <xdr:colOff>323850</xdr:colOff>
      <xdr:row>141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3910012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140</xdr:row>
      <xdr:rowOff>66675</xdr:rowOff>
    </xdr:from>
    <xdr:to>
      <xdr:col>16</xdr:col>
      <xdr:colOff>323850</xdr:colOff>
      <xdr:row>141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391096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165</xdr:row>
      <xdr:rowOff>76200</xdr:rowOff>
    </xdr:from>
    <xdr:to>
      <xdr:col>25</xdr:col>
      <xdr:colOff>323850</xdr:colOff>
      <xdr:row>166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25925" y="4578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165</xdr:row>
      <xdr:rowOff>76200</xdr:rowOff>
    </xdr:from>
    <xdr:to>
      <xdr:col>16</xdr:col>
      <xdr:colOff>323850</xdr:colOff>
      <xdr:row>166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578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190</xdr:row>
      <xdr:rowOff>57150</xdr:rowOff>
    </xdr:from>
    <xdr:to>
      <xdr:col>25</xdr:col>
      <xdr:colOff>323850</xdr:colOff>
      <xdr:row>191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5243512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190</xdr:row>
      <xdr:rowOff>66675</xdr:rowOff>
    </xdr:from>
    <xdr:to>
      <xdr:col>16</xdr:col>
      <xdr:colOff>323850</xdr:colOff>
      <xdr:row>191</xdr:row>
      <xdr:rowOff>152400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524446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215</xdr:row>
      <xdr:rowOff>76200</xdr:rowOff>
    </xdr:from>
    <xdr:to>
      <xdr:col>25</xdr:col>
      <xdr:colOff>323850</xdr:colOff>
      <xdr:row>216</xdr:row>
      <xdr:rowOff>171450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25925" y="59121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215</xdr:row>
      <xdr:rowOff>76200</xdr:rowOff>
    </xdr:from>
    <xdr:to>
      <xdr:col>16</xdr:col>
      <xdr:colOff>323850</xdr:colOff>
      <xdr:row>216</xdr:row>
      <xdr:rowOff>171450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9121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40</xdr:row>
      <xdr:rowOff>57150</xdr:rowOff>
    </xdr:from>
    <xdr:to>
      <xdr:col>25</xdr:col>
      <xdr:colOff>342900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2430125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40</xdr:row>
      <xdr:rowOff>66675</xdr:rowOff>
    </xdr:from>
    <xdr:to>
      <xdr:col>16</xdr:col>
      <xdr:colOff>342900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124396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65</xdr:row>
      <xdr:rowOff>76200</xdr:rowOff>
    </xdr:from>
    <xdr:to>
      <xdr:col>25</xdr:col>
      <xdr:colOff>323850</xdr:colOff>
      <xdr:row>66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16425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65</xdr:row>
      <xdr:rowOff>76200</xdr:rowOff>
    </xdr:from>
    <xdr:to>
      <xdr:col>16</xdr:col>
      <xdr:colOff>323850</xdr:colOff>
      <xdr:row>66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90</xdr:row>
      <xdr:rowOff>57150</xdr:rowOff>
    </xdr:from>
    <xdr:to>
      <xdr:col>25</xdr:col>
      <xdr:colOff>323850</xdr:colOff>
      <xdr:row>91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576512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90</xdr:row>
      <xdr:rowOff>66675</xdr:rowOff>
    </xdr:from>
    <xdr:to>
      <xdr:col>16</xdr:col>
      <xdr:colOff>323850</xdr:colOff>
      <xdr:row>91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257746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115</xdr:row>
      <xdr:rowOff>76200</xdr:rowOff>
    </xdr:from>
    <xdr:to>
      <xdr:col>25</xdr:col>
      <xdr:colOff>323850</xdr:colOff>
      <xdr:row>116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16425" y="32451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115</xdr:row>
      <xdr:rowOff>76200</xdr:rowOff>
    </xdr:from>
    <xdr:to>
      <xdr:col>16</xdr:col>
      <xdr:colOff>323850</xdr:colOff>
      <xdr:row>116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32451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140</xdr:row>
      <xdr:rowOff>57150</xdr:rowOff>
    </xdr:from>
    <xdr:to>
      <xdr:col>25</xdr:col>
      <xdr:colOff>323850</xdr:colOff>
      <xdr:row>141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3910012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140</xdr:row>
      <xdr:rowOff>66675</xdr:rowOff>
    </xdr:from>
    <xdr:to>
      <xdr:col>16</xdr:col>
      <xdr:colOff>323850</xdr:colOff>
      <xdr:row>141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391096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165</xdr:row>
      <xdr:rowOff>76200</xdr:rowOff>
    </xdr:from>
    <xdr:to>
      <xdr:col>25</xdr:col>
      <xdr:colOff>323850</xdr:colOff>
      <xdr:row>166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16425" y="4578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165</xdr:row>
      <xdr:rowOff>76200</xdr:rowOff>
    </xdr:from>
    <xdr:to>
      <xdr:col>16</xdr:col>
      <xdr:colOff>323850</xdr:colOff>
      <xdr:row>166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4578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190</xdr:row>
      <xdr:rowOff>57150</xdr:rowOff>
    </xdr:from>
    <xdr:to>
      <xdr:col>25</xdr:col>
      <xdr:colOff>323850</xdr:colOff>
      <xdr:row>191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5243512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190</xdr:row>
      <xdr:rowOff>66675</xdr:rowOff>
    </xdr:from>
    <xdr:to>
      <xdr:col>16</xdr:col>
      <xdr:colOff>323850</xdr:colOff>
      <xdr:row>191</xdr:row>
      <xdr:rowOff>152400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524446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215</xdr:row>
      <xdr:rowOff>76200</xdr:rowOff>
    </xdr:from>
    <xdr:to>
      <xdr:col>25</xdr:col>
      <xdr:colOff>323850</xdr:colOff>
      <xdr:row>216</xdr:row>
      <xdr:rowOff>171450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16425" y="59121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215</xdr:row>
      <xdr:rowOff>76200</xdr:rowOff>
    </xdr:from>
    <xdr:to>
      <xdr:col>16</xdr:col>
      <xdr:colOff>323850</xdr:colOff>
      <xdr:row>216</xdr:row>
      <xdr:rowOff>171450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59121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40</xdr:row>
      <xdr:rowOff>57150</xdr:rowOff>
    </xdr:from>
    <xdr:to>
      <xdr:col>25</xdr:col>
      <xdr:colOff>342900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25950" y="12430125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40</xdr:row>
      <xdr:rowOff>66675</xdr:rowOff>
    </xdr:from>
    <xdr:to>
      <xdr:col>16</xdr:col>
      <xdr:colOff>342900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124396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65</xdr:row>
      <xdr:rowOff>76200</xdr:rowOff>
    </xdr:from>
    <xdr:to>
      <xdr:col>25</xdr:col>
      <xdr:colOff>323850</xdr:colOff>
      <xdr:row>66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65</xdr:row>
      <xdr:rowOff>76200</xdr:rowOff>
    </xdr:from>
    <xdr:to>
      <xdr:col>16</xdr:col>
      <xdr:colOff>323850</xdr:colOff>
      <xdr:row>66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90</xdr:row>
      <xdr:rowOff>57150</xdr:rowOff>
    </xdr:from>
    <xdr:to>
      <xdr:col>25</xdr:col>
      <xdr:colOff>323850</xdr:colOff>
      <xdr:row>91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25950" y="25765125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90</xdr:row>
      <xdr:rowOff>66675</xdr:rowOff>
    </xdr:from>
    <xdr:to>
      <xdr:col>16</xdr:col>
      <xdr:colOff>323850</xdr:colOff>
      <xdr:row>91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257746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115</xdr:row>
      <xdr:rowOff>76200</xdr:rowOff>
    </xdr:from>
    <xdr:to>
      <xdr:col>25</xdr:col>
      <xdr:colOff>323850</xdr:colOff>
      <xdr:row>116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06900" y="32451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115</xdr:row>
      <xdr:rowOff>76200</xdr:rowOff>
    </xdr:from>
    <xdr:to>
      <xdr:col>16</xdr:col>
      <xdr:colOff>323850</xdr:colOff>
      <xdr:row>116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32451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40</xdr:row>
      <xdr:rowOff>57150</xdr:rowOff>
    </xdr:from>
    <xdr:to>
      <xdr:col>25</xdr:col>
      <xdr:colOff>342900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2430125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40</xdr:row>
      <xdr:rowOff>66675</xdr:rowOff>
    </xdr:from>
    <xdr:to>
      <xdr:col>16</xdr:col>
      <xdr:colOff>342900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124396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65</xdr:row>
      <xdr:rowOff>76200</xdr:rowOff>
    </xdr:from>
    <xdr:to>
      <xdr:col>25</xdr:col>
      <xdr:colOff>323850</xdr:colOff>
      <xdr:row>66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65</xdr:row>
      <xdr:rowOff>76200</xdr:rowOff>
    </xdr:from>
    <xdr:to>
      <xdr:col>16</xdr:col>
      <xdr:colOff>323850</xdr:colOff>
      <xdr:row>66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40</xdr:row>
      <xdr:rowOff>57150</xdr:rowOff>
    </xdr:from>
    <xdr:to>
      <xdr:col>25</xdr:col>
      <xdr:colOff>342900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2430125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40</xdr:row>
      <xdr:rowOff>66675</xdr:rowOff>
    </xdr:from>
    <xdr:to>
      <xdr:col>16</xdr:col>
      <xdr:colOff>342900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124396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65</xdr:row>
      <xdr:rowOff>76200</xdr:rowOff>
    </xdr:from>
    <xdr:to>
      <xdr:col>25</xdr:col>
      <xdr:colOff>323850</xdr:colOff>
      <xdr:row>66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65</xdr:row>
      <xdr:rowOff>76200</xdr:rowOff>
    </xdr:from>
    <xdr:to>
      <xdr:col>16</xdr:col>
      <xdr:colOff>323850</xdr:colOff>
      <xdr:row>66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40</xdr:row>
      <xdr:rowOff>57150</xdr:rowOff>
    </xdr:from>
    <xdr:to>
      <xdr:col>25</xdr:col>
      <xdr:colOff>342900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2430125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40</xdr:row>
      <xdr:rowOff>66675</xdr:rowOff>
    </xdr:from>
    <xdr:to>
      <xdr:col>16</xdr:col>
      <xdr:colOff>342900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124396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65</xdr:row>
      <xdr:rowOff>76200</xdr:rowOff>
    </xdr:from>
    <xdr:to>
      <xdr:col>25</xdr:col>
      <xdr:colOff>323850</xdr:colOff>
      <xdr:row>66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65</xdr:row>
      <xdr:rowOff>76200</xdr:rowOff>
    </xdr:from>
    <xdr:to>
      <xdr:col>16</xdr:col>
      <xdr:colOff>323850</xdr:colOff>
      <xdr:row>66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40</xdr:row>
      <xdr:rowOff>57150</xdr:rowOff>
    </xdr:from>
    <xdr:to>
      <xdr:col>25</xdr:col>
      <xdr:colOff>342900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2430125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40</xdr:row>
      <xdr:rowOff>66675</xdr:rowOff>
    </xdr:from>
    <xdr:to>
      <xdr:col>16</xdr:col>
      <xdr:colOff>342900</xdr:colOff>
      <xdr:row>41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124396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65</xdr:row>
      <xdr:rowOff>76200</xdr:rowOff>
    </xdr:from>
    <xdr:to>
      <xdr:col>25</xdr:col>
      <xdr:colOff>323850</xdr:colOff>
      <xdr:row>66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65</xdr:row>
      <xdr:rowOff>76200</xdr:rowOff>
    </xdr:from>
    <xdr:to>
      <xdr:col>16</xdr:col>
      <xdr:colOff>323850</xdr:colOff>
      <xdr:row>66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1911667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Ln%20avoimet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lmoittautuneet"/>
      <sheetName val="8cup"/>
      <sheetName val="32cup"/>
      <sheetName val="pooli4"/>
      <sheetName val="pooli5"/>
      <sheetName val="pooli6"/>
      <sheetName val="ottelupoytakirja"/>
      <sheetName val="tuomaripöytäkirja4"/>
      <sheetName val="Nimilista"/>
      <sheetName val="16cup"/>
      <sheetName val="arvontapohja"/>
      <sheetName val="MA"/>
      <sheetName val="MB"/>
      <sheetName val="MC"/>
      <sheetName val="MD"/>
      <sheetName val="M50"/>
      <sheetName val="M17cup"/>
    </sheetNames>
    <sheetDataSet>
      <sheetData sheetId="8">
        <row r="6">
          <cell r="B6" t="str">
            <v>0 0</v>
          </cell>
          <cell r="C6">
            <v>0</v>
          </cell>
        </row>
        <row r="7">
          <cell r="B7" t="str">
            <v>0 0</v>
          </cell>
          <cell r="C7">
            <v>0</v>
          </cell>
        </row>
        <row r="8">
          <cell r="B8" t="str">
            <v>0 0</v>
          </cell>
          <cell r="C8">
            <v>0</v>
          </cell>
        </row>
        <row r="9">
          <cell r="B9" t="str">
            <v>0 0</v>
          </cell>
          <cell r="C9">
            <v>0</v>
          </cell>
        </row>
        <row r="10">
          <cell r="B10" t="str">
            <v>0 0</v>
          </cell>
          <cell r="C10">
            <v>0</v>
          </cell>
        </row>
        <row r="11">
          <cell r="B11" t="str">
            <v>0 0</v>
          </cell>
          <cell r="C11">
            <v>0</v>
          </cell>
        </row>
        <row r="12">
          <cell r="B12" t="str">
            <v>0 0</v>
          </cell>
          <cell r="C12">
            <v>0</v>
          </cell>
        </row>
        <row r="13">
          <cell r="B13" t="str">
            <v>0 0</v>
          </cell>
          <cell r="C13">
            <v>0</v>
          </cell>
        </row>
        <row r="14">
          <cell r="B14" t="str">
            <v>0 0</v>
          </cell>
          <cell r="C14">
            <v>0</v>
          </cell>
        </row>
        <row r="15">
          <cell r="B15" t="str">
            <v>0 0</v>
          </cell>
          <cell r="C15">
            <v>0</v>
          </cell>
        </row>
        <row r="16">
          <cell r="B16" t="str">
            <v>0 0</v>
          </cell>
          <cell r="C16">
            <v>0</v>
          </cell>
        </row>
        <row r="17">
          <cell r="B17" t="str">
            <v>0 0</v>
          </cell>
          <cell r="C17">
            <v>0</v>
          </cell>
        </row>
        <row r="18">
          <cell r="B18" t="str">
            <v>0 0</v>
          </cell>
          <cell r="C18">
            <v>0</v>
          </cell>
        </row>
        <row r="19">
          <cell r="B19" t="str">
            <v>0 0</v>
          </cell>
          <cell r="C19">
            <v>0</v>
          </cell>
        </row>
        <row r="20">
          <cell r="B20" t="str">
            <v>0 0</v>
          </cell>
          <cell r="C20">
            <v>0</v>
          </cell>
        </row>
        <row r="21">
          <cell r="B21" t="str">
            <v>0 0</v>
          </cell>
          <cell r="C21">
            <v>0</v>
          </cell>
        </row>
        <row r="22">
          <cell r="B22" t="str">
            <v>0 0</v>
          </cell>
          <cell r="C22">
            <v>0</v>
          </cell>
        </row>
        <row r="23">
          <cell r="B23" t="str">
            <v>0 0</v>
          </cell>
          <cell r="C23">
            <v>0</v>
          </cell>
        </row>
        <row r="24">
          <cell r="B24" t="str">
            <v>0 0</v>
          </cell>
          <cell r="C24">
            <v>0</v>
          </cell>
        </row>
        <row r="25">
          <cell r="B25" t="str">
            <v>0 0</v>
          </cell>
          <cell r="C25">
            <v>0</v>
          </cell>
        </row>
        <row r="26">
          <cell r="B26" t="str">
            <v>0 0</v>
          </cell>
          <cell r="C26">
            <v>0</v>
          </cell>
        </row>
        <row r="27">
          <cell r="B27" t="str">
            <v>0 0</v>
          </cell>
          <cell r="C27">
            <v>0</v>
          </cell>
        </row>
        <row r="28">
          <cell r="B28" t="str">
            <v>0 0</v>
          </cell>
          <cell r="C28">
            <v>0</v>
          </cell>
        </row>
        <row r="29">
          <cell r="B29" t="str">
            <v>0 0</v>
          </cell>
          <cell r="C29">
            <v>0</v>
          </cell>
        </row>
        <row r="30">
          <cell r="B30" t="str">
            <v>0 0</v>
          </cell>
          <cell r="C30">
            <v>0</v>
          </cell>
        </row>
        <row r="31">
          <cell r="B31" t="str">
            <v>0 0</v>
          </cell>
          <cell r="C31">
            <v>0</v>
          </cell>
        </row>
        <row r="32">
          <cell r="B32" t="str">
            <v>0 0</v>
          </cell>
          <cell r="C32">
            <v>0</v>
          </cell>
        </row>
        <row r="33">
          <cell r="B33" t="str">
            <v>0 0</v>
          </cell>
          <cell r="C33">
            <v>0</v>
          </cell>
        </row>
        <row r="34">
          <cell r="B34" t="str">
            <v>0 0</v>
          </cell>
          <cell r="C34">
            <v>0</v>
          </cell>
        </row>
        <row r="35">
          <cell r="B35" t="str">
            <v>0 0</v>
          </cell>
          <cell r="C35">
            <v>0</v>
          </cell>
        </row>
        <row r="36">
          <cell r="B36" t="str">
            <v>0 0</v>
          </cell>
          <cell r="C36">
            <v>0</v>
          </cell>
        </row>
        <row r="37">
          <cell r="B37" t="str">
            <v>0 0</v>
          </cell>
          <cell r="C37">
            <v>0</v>
          </cell>
        </row>
        <row r="38">
          <cell r="B38" t="str">
            <v>0 0</v>
          </cell>
          <cell r="C38">
            <v>0</v>
          </cell>
        </row>
        <row r="39">
          <cell r="B39" t="str">
            <v>0 0</v>
          </cell>
          <cell r="C39">
            <v>0</v>
          </cell>
        </row>
        <row r="40">
          <cell r="B40" t="str">
            <v>0 0</v>
          </cell>
          <cell r="C40">
            <v>0</v>
          </cell>
        </row>
        <row r="41">
          <cell r="B41" t="str">
            <v>0 0</v>
          </cell>
          <cell r="C41">
            <v>0</v>
          </cell>
        </row>
        <row r="42">
          <cell r="B42" t="str">
            <v>0 0</v>
          </cell>
          <cell r="C42">
            <v>0</v>
          </cell>
        </row>
        <row r="43">
          <cell r="B43" t="str">
            <v>0 0</v>
          </cell>
          <cell r="C43">
            <v>0</v>
          </cell>
        </row>
        <row r="44">
          <cell r="B44" t="str">
            <v>0 0</v>
          </cell>
          <cell r="C44">
            <v>0</v>
          </cell>
        </row>
        <row r="45">
          <cell r="B45" t="str">
            <v>0 0</v>
          </cell>
          <cell r="C45">
            <v>0</v>
          </cell>
        </row>
        <row r="46">
          <cell r="B46" t="str">
            <v>0 0</v>
          </cell>
          <cell r="C46">
            <v>0</v>
          </cell>
        </row>
        <row r="47">
          <cell r="B47" t="str">
            <v>0 0</v>
          </cell>
          <cell r="C47">
            <v>0</v>
          </cell>
        </row>
        <row r="48">
          <cell r="B48" t="str">
            <v>0 0</v>
          </cell>
          <cell r="C48">
            <v>0</v>
          </cell>
        </row>
        <row r="49">
          <cell r="B49" t="str">
            <v>0 0</v>
          </cell>
          <cell r="C49">
            <v>0</v>
          </cell>
        </row>
        <row r="50">
          <cell r="B50" t="str">
            <v>0 0</v>
          </cell>
          <cell r="C50">
            <v>0</v>
          </cell>
        </row>
        <row r="51">
          <cell r="B51" t="str">
            <v>0 0</v>
          </cell>
          <cell r="C51">
            <v>0</v>
          </cell>
        </row>
        <row r="52">
          <cell r="B52" t="str">
            <v>0 0</v>
          </cell>
          <cell r="C52">
            <v>0</v>
          </cell>
        </row>
        <row r="53">
          <cell r="B53" t="str">
            <v>0 0</v>
          </cell>
          <cell r="C53">
            <v>0</v>
          </cell>
        </row>
        <row r="54">
          <cell r="B54" t="str">
            <v>0 0</v>
          </cell>
          <cell r="C54">
            <v>0</v>
          </cell>
        </row>
        <row r="55">
          <cell r="B55" t="str">
            <v>0 0</v>
          </cell>
          <cell r="C55">
            <v>0</v>
          </cell>
        </row>
        <row r="56">
          <cell r="B56" t="str">
            <v>0 0</v>
          </cell>
          <cell r="C56">
            <v>0</v>
          </cell>
        </row>
        <row r="57">
          <cell r="B57" t="str">
            <v>0 0</v>
          </cell>
          <cell r="C57">
            <v>0</v>
          </cell>
        </row>
        <row r="58">
          <cell r="B58" t="str">
            <v>0 0</v>
          </cell>
          <cell r="C58">
            <v>0</v>
          </cell>
        </row>
        <row r="59">
          <cell r="B59" t="str">
            <v>0 0</v>
          </cell>
          <cell r="C59">
            <v>0</v>
          </cell>
        </row>
        <row r="60">
          <cell r="B60" t="str">
            <v>0 0</v>
          </cell>
          <cell r="C60">
            <v>0</v>
          </cell>
        </row>
        <row r="61">
          <cell r="B61" t="str">
            <v>0 0</v>
          </cell>
          <cell r="C61">
            <v>0</v>
          </cell>
        </row>
        <row r="62">
          <cell r="B62" t="str">
            <v>0 0</v>
          </cell>
          <cell r="C62">
            <v>0</v>
          </cell>
        </row>
        <row r="63">
          <cell r="B63" t="str">
            <v>0 0</v>
          </cell>
          <cell r="C63">
            <v>0</v>
          </cell>
        </row>
        <row r="64">
          <cell r="B64" t="str">
            <v>0 0</v>
          </cell>
          <cell r="C64">
            <v>0</v>
          </cell>
        </row>
        <row r="65">
          <cell r="B65" t="str">
            <v>0 0</v>
          </cell>
          <cell r="C65">
            <v>0</v>
          </cell>
        </row>
        <row r="66">
          <cell r="B66" t="str">
            <v>0 0</v>
          </cell>
          <cell r="C66">
            <v>0</v>
          </cell>
        </row>
        <row r="67">
          <cell r="B67" t="str">
            <v>0 0</v>
          </cell>
          <cell r="C67">
            <v>0</v>
          </cell>
        </row>
        <row r="68">
          <cell r="B68" t="str">
            <v>0 0</v>
          </cell>
          <cell r="C68">
            <v>0</v>
          </cell>
        </row>
        <row r="69">
          <cell r="B69" t="str">
            <v>0 0</v>
          </cell>
          <cell r="C69">
            <v>0</v>
          </cell>
        </row>
        <row r="70">
          <cell r="B70" t="str">
            <v>0 0</v>
          </cell>
          <cell r="C70">
            <v>0</v>
          </cell>
        </row>
        <row r="71">
          <cell r="B71" t="str">
            <v>0 0</v>
          </cell>
          <cell r="C71">
            <v>0</v>
          </cell>
        </row>
        <row r="72">
          <cell r="B72" t="str">
            <v>0 0</v>
          </cell>
          <cell r="C72">
            <v>0</v>
          </cell>
        </row>
        <row r="73">
          <cell r="B73" t="str">
            <v>0 0</v>
          </cell>
          <cell r="C73">
            <v>0</v>
          </cell>
        </row>
        <row r="74">
          <cell r="B74" t="str">
            <v>0 0</v>
          </cell>
          <cell r="C74">
            <v>0</v>
          </cell>
        </row>
        <row r="75">
          <cell r="B75" t="str">
            <v>0 0</v>
          </cell>
          <cell r="C75">
            <v>0</v>
          </cell>
        </row>
        <row r="76">
          <cell r="B76" t="str">
            <v>0 0</v>
          </cell>
          <cell r="C76">
            <v>0</v>
          </cell>
        </row>
        <row r="77">
          <cell r="B77" t="str">
            <v>0 0</v>
          </cell>
          <cell r="C77">
            <v>0</v>
          </cell>
        </row>
        <row r="78">
          <cell r="B78" t="str">
            <v>0 0</v>
          </cell>
          <cell r="C78">
            <v>0</v>
          </cell>
        </row>
        <row r="79">
          <cell r="B79" t="str">
            <v>0 0</v>
          </cell>
          <cell r="C79">
            <v>0</v>
          </cell>
        </row>
        <row r="80">
          <cell r="B80" t="str">
            <v>0 0</v>
          </cell>
          <cell r="C80">
            <v>0</v>
          </cell>
        </row>
        <row r="81">
          <cell r="B81" t="str">
            <v>0 0</v>
          </cell>
          <cell r="C81">
            <v>0</v>
          </cell>
        </row>
        <row r="82">
          <cell r="B82" t="str">
            <v>0 0</v>
          </cell>
          <cell r="C82">
            <v>0</v>
          </cell>
        </row>
        <row r="83">
          <cell r="B83" t="str">
            <v>0 0</v>
          </cell>
          <cell r="C83">
            <v>0</v>
          </cell>
        </row>
        <row r="84">
          <cell r="B84" t="str">
            <v>0 0</v>
          </cell>
          <cell r="C84">
            <v>0</v>
          </cell>
        </row>
        <row r="85">
          <cell r="B85" t="str">
            <v>0 0</v>
          </cell>
          <cell r="C85">
            <v>0</v>
          </cell>
        </row>
        <row r="86">
          <cell r="B86" t="str">
            <v>0 0</v>
          </cell>
          <cell r="C86">
            <v>0</v>
          </cell>
        </row>
        <row r="87">
          <cell r="B87" t="str">
            <v>0 0</v>
          </cell>
          <cell r="C87">
            <v>0</v>
          </cell>
        </row>
        <row r="88">
          <cell r="B88" t="str">
            <v>0 0</v>
          </cell>
          <cell r="C88">
            <v>0</v>
          </cell>
        </row>
        <row r="89">
          <cell r="B89" t="str">
            <v>0 0</v>
          </cell>
          <cell r="C89">
            <v>0</v>
          </cell>
        </row>
        <row r="90">
          <cell r="B90" t="str">
            <v>0 0</v>
          </cell>
          <cell r="C90">
            <v>0</v>
          </cell>
        </row>
        <row r="91">
          <cell r="B91" t="str">
            <v>0 0</v>
          </cell>
          <cell r="C91">
            <v>0</v>
          </cell>
        </row>
        <row r="92">
          <cell r="B92" t="str">
            <v>0 0</v>
          </cell>
          <cell r="C92">
            <v>0</v>
          </cell>
        </row>
        <row r="93">
          <cell r="B93" t="str">
            <v>0 0</v>
          </cell>
          <cell r="C93">
            <v>0</v>
          </cell>
        </row>
        <row r="94">
          <cell r="B94" t="str">
            <v>0 0</v>
          </cell>
          <cell r="C94">
            <v>0</v>
          </cell>
        </row>
        <row r="95">
          <cell r="B95" t="str">
            <v>0 0</v>
          </cell>
          <cell r="C95">
            <v>0</v>
          </cell>
        </row>
        <row r="96">
          <cell r="B96" t="str">
            <v>0 0</v>
          </cell>
          <cell r="C96">
            <v>0</v>
          </cell>
        </row>
        <row r="97">
          <cell r="B97" t="str">
            <v>0 0</v>
          </cell>
          <cell r="C97">
            <v>0</v>
          </cell>
        </row>
        <row r="98">
          <cell r="B98" t="str">
            <v>0 0</v>
          </cell>
          <cell r="C98">
            <v>0</v>
          </cell>
        </row>
        <row r="99">
          <cell r="B99" t="str">
            <v>0 0</v>
          </cell>
          <cell r="C99">
            <v>0</v>
          </cell>
        </row>
        <row r="100">
          <cell r="B100" t="str">
            <v>0 0</v>
          </cell>
          <cell r="C100">
            <v>0</v>
          </cell>
        </row>
        <row r="101">
          <cell r="B101" t="str">
            <v>0 0</v>
          </cell>
          <cell r="C101">
            <v>0</v>
          </cell>
        </row>
        <row r="102">
          <cell r="B102" t="str">
            <v>0 0</v>
          </cell>
          <cell r="C102">
            <v>0</v>
          </cell>
        </row>
        <row r="103">
          <cell r="B103" t="str">
            <v>0 0</v>
          </cell>
          <cell r="C103">
            <v>0</v>
          </cell>
        </row>
        <row r="104">
          <cell r="B104" t="str">
            <v>0 0</v>
          </cell>
          <cell r="C104">
            <v>0</v>
          </cell>
        </row>
        <row r="105">
          <cell r="B105" t="str">
            <v>0 0</v>
          </cell>
          <cell r="C105">
            <v>0</v>
          </cell>
        </row>
        <row r="106">
          <cell r="B106" t="str">
            <v>0 0</v>
          </cell>
          <cell r="C106">
            <v>0</v>
          </cell>
        </row>
        <row r="107">
          <cell r="B107" t="str">
            <v>0 0</v>
          </cell>
          <cell r="C107">
            <v>0</v>
          </cell>
        </row>
        <row r="108">
          <cell r="B108" t="str">
            <v>0 0</v>
          </cell>
          <cell r="C108">
            <v>0</v>
          </cell>
        </row>
        <row r="109">
          <cell r="B109" t="str">
            <v>0 0</v>
          </cell>
          <cell r="C109">
            <v>0</v>
          </cell>
        </row>
        <row r="110">
          <cell r="B110" t="str">
            <v>0 0</v>
          </cell>
          <cell r="C110">
            <v>0</v>
          </cell>
        </row>
        <row r="111">
          <cell r="B111" t="str">
            <v>0 0</v>
          </cell>
          <cell r="C111">
            <v>0</v>
          </cell>
        </row>
        <row r="112">
          <cell r="B112" t="str">
            <v>0 0</v>
          </cell>
          <cell r="C112">
            <v>0</v>
          </cell>
        </row>
        <row r="113">
          <cell r="B113" t="str">
            <v>0 0</v>
          </cell>
          <cell r="C113">
            <v>0</v>
          </cell>
        </row>
        <row r="114">
          <cell r="B114" t="str">
            <v>0 0</v>
          </cell>
          <cell r="C114">
            <v>0</v>
          </cell>
        </row>
        <row r="115">
          <cell r="B115" t="str">
            <v>0 0</v>
          </cell>
          <cell r="C115">
            <v>0</v>
          </cell>
        </row>
        <row r="116">
          <cell r="B116" t="str">
            <v>0 0</v>
          </cell>
          <cell r="C116">
            <v>0</v>
          </cell>
        </row>
        <row r="117">
          <cell r="B117" t="str">
            <v>0 0</v>
          </cell>
          <cell r="C117">
            <v>0</v>
          </cell>
        </row>
        <row r="118">
          <cell r="B118" t="str">
            <v>0 0</v>
          </cell>
          <cell r="C118">
            <v>0</v>
          </cell>
        </row>
        <row r="119">
          <cell r="B119" t="str">
            <v>0 0</v>
          </cell>
          <cell r="C119">
            <v>0</v>
          </cell>
        </row>
        <row r="120">
          <cell r="B120" t="str">
            <v>0 0</v>
          </cell>
          <cell r="C120">
            <v>0</v>
          </cell>
        </row>
        <row r="121">
          <cell r="B121" t="str">
            <v>0 0</v>
          </cell>
          <cell r="C121">
            <v>0</v>
          </cell>
        </row>
        <row r="122">
          <cell r="B122" t="str">
            <v>0 0</v>
          </cell>
          <cell r="C122">
            <v>0</v>
          </cell>
        </row>
        <row r="123">
          <cell r="B123" t="str">
            <v>0 0</v>
          </cell>
          <cell r="C123">
            <v>0</v>
          </cell>
        </row>
        <row r="124">
          <cell r="B124" t="str">
            <v>0 0</v>
          </cell>
          <cell r="C124">
            <v>0</v>
          </cell>
        </row>
        <row r="125">
          <cell r="B125" t="str">
            <v>0 0</v>
          </cell>
          <cell r="C125">
            <v>0</v>
          </cell>
        </row>
        <row r="126">
          <cell r="B126" t="str">
            <v>0 0</v>
          </cell>
          <cell r="C126">
            <v>0</v>
          </cell>
        </row>
        <row r="127">
          <cell r="B127" t="str">
            <v>0 0</v>
          </cell>
          <cell r="C127">
            <v>0</v>
          </cell>
        </row>
        <row r="128">
          <cell r="B128" t="str">
            <v>0 0</v>
          </cell>
          <cell r="C128">
            <v>0</v>
          </cell>
        </row>
        <row r="129">
          <cell r="B129" t="str">
            <v>0 0</v>
          </cell>
          <cell r="C129">
            <v>0</v>
          </cell>
        </row>
        <row r="130">
          <cell r="B130" t="str">
            <v>0 0</v>
          </cell>
          <cell r="C130">
            <v>0</v>
          </cell>
        </row>
        <row r="131">
          <cell r="B131" t="str">
            <v>0 0</v>
          </cell>
          <cell r="C131">
            <v>0</v>
          </cell>
        </row>
        <row r="132">
          <cell r="B132" t="str">
            <v>0 0</v>
          </cell>
          <cell r="C132">
            <v>0</v>
          </cell>
        </row>
        <row r="133">
          <cell r="B133" t="str">
            <v>0 0</v>
          </cell>
          <cell r="C133">
            <v>0</v>
          </cell>
        </row>
        <row r="134">
          <cell r="B134" t="str">
            <v>0 0</v>
          </cell>
          <cell r="C134">
            <v>0</v>
          </cell>
        </row>
        <row r="135">
          <cell r="B135" t="str">
            <v>0 0</v>
          </cell>
          <cell r="C135">
            <v>0</v>
          </cell>
        </row>
        <row r="136">
          <cell r="B136" t="str">
            <v>0 0</v>
          </cell>
          <cell r="C136">
            <v>0</v>
          </cell>
        </row>
        <row r="137">
          <cell r="B137" t="str">
            <v>0 0</v>
          </cell>
          <cell r="C137">
            <v>0</v>
          </cell>
        </row>
        <row r="138">
          <cell r="B138" t="str">
            <v>0 0</v>
          </cell>
          <cell r="C138">
            <v>0</v>
          </cell>
        </row>
        <row r="139">
          <cell r="B139" t="str">
            <v>0 0</v>
          </cell>
          <cell r="C139">
            <v>0</v>
          </cell>
        </row>
        <row r="140">
          <cell r="B140" t="str">
            <v>0 0</v>
          </cell>
          <cell r="C140">
            <v>0</v>
          </cell>
        </row>
        <row r="141">
          <cell r="B141" t="str">
            <v>0 0</v>
          </cell>
          <cell r="C141">
            <v>0</v>
          </cell>
        </row>
        <row r="142">
          <cell r="B142" t="str">
            <v>0 0</v>
          </cell>
          <cell r="C142">
            <v>0</v>
          </cell>
        </row>
        <row r="143">
          <cell r="B143" t="str">
            <v>0 0</v>
          </cell>
          <cell r="C143">
            <v>0</v>
          </cell>
        </row>
        <row r="144">
          <cell r="B144" t="str">
            <v>0 0</v>
          </cell>
          <cell r="C144">
            <v>0</v>
          </cell>
        </row>
        <row r="145">
          <cell r="B145" t="str">
            <v>0 0</v>
          </cell>
          <cell r="C145">
            <v>0</v>
          </cell>
        </row>
        <row r="146">
          <cell r="B146" t="str">
            <v>0 0</v>
          </cell>
          <cell r="C146">
            <v>0</v>
          </cell>
        </row>
        <row r="147">
          <cell r="B147" t="str">
            <v>0 0</v>
          </cell>
          <cell r="C147">
            <v>0</v>
          </cell>
        </row>
        <row r="148">
          <cell r="B148" t="str">
            <v>0 0</v>
          </cell>
          <cell r="C148">
            <v>0</v>
          </cell>
        </row>
        <row r="149">
          <cell r="B149" t="str">
            <v>0 0</v>
          </cell>
          <cell r="C149">
            <v>0</v>
          </cell>
        </row>
        <row r="150">
          <cell r="B150" t="str">
            <v>0 0</v>
          </cell>
          <cell r="C150">
            <v>0</v>
          </cell>
        </row>
        <row r="151">
          <cell r="B151" t="str">
            <v>0 0</v>
          </cell>
          <cell r="C151">
            <v>0</v>
          </cell>
        </row>
        <row r="152">
          <cell r="B152" t="str">
            <v>0 0</v>
          </cell>
          <cell r="C152">
            <v>0</v>
          </cell>
        </row>
        <row r="153">
          <cell r="B153" t="str">
            <v>0 0</v>
          </cell>
          <cell r="C153">
            <v>0</v>
          </cell>
        </row>
        <row r="154">
          <cell r="B154" t="str">
            <v>0 0</v>
          </cell>
          <cell r="C154">
            <v>0</v>
          </cell>
        </row>
        <row r="155">
          <cell r="B155" t="str">
            <v>0 0</v>
          </cell>
          <cell r="C155">
            <v>0</v>
          </cell>
        </row>
        <row r="156">
          <cell r="B156" t="str">
            <v>0 0</v>
          </cell>
          <cell r="C156">
            <v>0</v>
          </cell>
        </row>
        <row r="157">
          <cell r="B157" t="str">
            <v>0 0</v>
          </cell>
          <cell r="C157">
            <v>0</v>
          </cell>
        </row>
        <row r="158">
          <cell r="B158" t="str">
            <v>0 0</v>
          </cell>
          <cell r="C158">
            <v>0</v>
          </cell>
        </row>
        <row r="159">
          <cell r="B159" t="str">
            <v>0 0</v>
          </cell>
          <cell r="C159">
            <v>0</v>
          </cell>
        </row>
        <row r="160">
          <cell r="B160" t="str">
            <v>0 0</v>
          </cell>
          <cell r="C160">
            <v>0</v>
          </cell>
        </row>
        <row r="161">
          <cell r="B161" t="str">
            <v>0 0</v>
          </cell>
          <cell r="C161">
            <v>0</v>
          </cell>
        </row>
        <row r="162">
          <cell r="B162" t="str">
            <v>0 0</v>
          </cell>
          <cell r="C162">
            <v>0</v>
          </cell>
        </row>
        <row r="163">
          <cell r="B163" t="str">
            <v>0 0</v>
          </cell>
          <cell r="C163">
            <v>0</v>
          </cell>
        </row>
        <row r="164">
          <cell r="B164" t="str">
            <v>0 0</v>
          </cell>
          <cell r="C164">
            <v>0</v>
          </cell>
        </row>
        <row r="165">
          <cell r="B165" t="str">
            <v>0 0</v>
          </cell>
          <cell r="C165">
            <v>0</v>
          </cell>
        </row>
        <row r="166">
          <cell r="B166" t="str">
            <v>0 0</v>
          </cell>
          <cell r="C166">
            <v>0</v>
          </cell>
        </row>
        <row r="167">
          <cell r="B167" t="str">
            <v>0 0</v>
          </cell>
          <cell r="C167">
            <v>0</v>
          </cell>
        </row>
        <row r="168">
          <cell r="B168" t="str">
            <v>0 0</v>
          </cell>
          <cell r="C168">
            <v>0</v>
          </cell>
        </row>
        <row r="169">
          <cell r="B169" t="str">
            <v>0 0</v>
          </cell>
          <cell r="C169">
            <v>0</v>
          </cell>
        </row>
        <row r="170">
          <cell r="B170" t="str">
            <v>0 0</v>
          </cell>
          <cell r="C170">
            <v>0</v>
          </cell>
        </row>
        <row r="171">
          <cell r="B171" t="str">
            <v>0 0</v>
          </cell>
          <cell r="C171">
            <v>0</v>
          </cell>
        </row>
        <row r="172">
          <cell r="B172" t="str">
            <v>0 0</v>
          </cell>
          <cell r="C172">
            <v>0</v>
          </cell>
        </row>
        <row r="173">
          <cell r="B173" t="str">
            <v>0 0</v>
          </cell>
          <cell r="C173">
            <v>0</v>
          </cell>
        </row>
        <row r="174">
          <cell r="B174" t="str">
            <v>0 0</v>
          </cell>
          <cell r="C174">
            <v>0</v>
          </cell>
        </row>
        <row r="175">
          <cell r="B175" t="str">
            <v>0 0</v>
          </cell>
          <cell r="C175">
            <v>0</v>
          </cell>
        </row>
        <row r="176">
          <cell r="B176" t="str">
            <v>0 0</v>
          </cell>
          <cell r="C176">
            <v>0</v>
          </cell>
        </row>
        <row r="177">
          <cell r="B177" t="str">
            <v>0 0</v>
          </cell>
          <cell r="C177">
            <v>0</v>
          </cell>
        </row>
        <row r="178">
          <cell r="B178" t="str">
            <v>0 0</v>
          </cell>
          <cell r="C178">
            <v>0</v>
          </cell>
        </row>
        <row r="179">
          <cell r="B179" t="str">
            <v>0 0</v>
          </cell>
          <cell r="C179">
            <v>0</v>
          </cell>
        </row>
        <row r="180">
          <cell r="B180" t="str">
            <v>0 0</v>
          </cell>
          <cell r="C180">
            <v>0</v>
          </cell>
        </row>
        <row r="181">
          <cell r="B181" t="str">
            <v>0 0</v>
          </cell>
          <cell r="C181">
            <v>0</v>
          </cell>
        </row>
        <row r="182">
          <cell r="B182" t="str">
            <v>0 0</v>
          </cell>
          <cell r="C182">
            <v>0</v>
          </cell>
        </row>
        <row r="183">
          <cell r="B183" t="str">
            <v>0 0</v>
          </cell>
          <cell r="C183">
            <v>0</v>
          </cell>
        </row>
        <row r="184">
          <cell r="B184" t="str">
            <v>0 0</v>
          </cell>
          <cell r="C184">
            <v>0</v>
          </cell>
        </row>
        <row r="185">
          <cell r="B185" t="str">
            <v>0 0</v>
          </cell>
          <cell r="C185">
            <v>0</v>
          </cell>
        </row>
        <row r="186">
          <cell r="B186" t="str">
            <v>0 0</v>
          </cell>
          <cell r="C186">
            <v>0</v>
          </cell>
        </row>
        <row r="187">
          <cell r="B187" t="str">
            <v>0 0</v>
          </cell>
          <cell r="C187">
            <v>0</v>
          </cell>
        </row>
        <row r="188">
          <cell r="B188" t="str">
            <v>0 0</v>
          </cell>
          <cell r="C188">
            <v>0</v>
          </cell>
        </row>
        <row r="189">
          <cell r="B189" t="str">
            <v>0 0</v>
          </cell>
          <cell r="C189">
            <v>0</v>
          </cell>
        </row>
        <row r="190">
          <cell r="B190" t="str">
            <v>0 0</v>
          </cell>
          <cell r="C190">
            <v>0</v>
          </cell>
        </row>
        <row r="191">
          <cell r="B191" t="str">
            <v>0 0</v>
          </cell>
          <cell r="C191">
            <v>0</v>
          </cell>
        </row>
        <row r="192">
          <cell r="B192" t="str">
            <v>0 0</v>
          </cell>
          <cell r="C192">
            <v>0</v>
          </cell>
        </row>
        <row r="193">
          <cell r="B193" t="str">
            <v>0 0</v>
          </cell>
          <cell r="C193">
            <v>0</v>
          </cell>
        </row>
        <row r="194">
          <cell r="B194" t="str">
            <v>0 0</v>
          </cell>
          <cell r="C194">
            <v>0</v>
          </cell>
        </row>
        <row r="195">
          <cell r="B195" t="str">
            <v>0 0</v>
          </cell>
          <cell r="C195">
            <v>0</v>
          </cell>
        </row>
        <row r="196">
          <cell r="B196" t="str">
            <v>0 0</v>
          </cell>
          <cell r="C196">
            <v>0</v>
          </cell>
        </row>
        <row r="197">
          <cell r="B197" t="str">
            <v>0 0</v>
          </cell>
          <cell r="C197">
            <v>0</v>
          </cell>
        </row>
        <row r="198">
          <cell r="B198" t="str">
            <v>0 0</v>
          </cell>
          <cell r="C198">
            <v>0</v>
          </cell>
        </row>
        <row r="199">
          <cell r="B199" t="str">
            <v>0 0</v>
          </cell>
          <cell r="C199">
            <v>0</v>
          </cell>
        </row>
        <row r="200">
          <cell r="B200" t="str">
            <v>0 0</v>
          </cell>
          <cell r="C200">
            <v>0</v>
          </cell>
        </row>
        <row r="201">
          <cell r="B201" t="str">
            <v>0 0</v>
          </cell>
          <cell r="C201">
            <v>0</v>
          </cell>
        </row>
        <row r="202">
          <cell r="B202" t="str">
            <v>0 0</v>
          </cell>
          <cell r="C202">
            <v>0</v>
          </cell>
        </row>
        <row r="203">
          <cell r="B203" t="str">
            <v>0 0</v>
          </cell>
          <cell r="C203">
            <v>0</v>
          </cell>
        </row>
        <row r="204">
          <cell r="B204" t="str">
            <v>0 0</v>
          </cell>
          <cell r="C204">
            <v>0</v>
          </cell>
        </row>
        <row r="205">
          <cell r="B205" t="str">
            <v>0 0</v>
          </cell>
          <cell r="C205">
            <v>0</v>
          </cell>
        </row>
        <row r="206">
          <cell r="B206" t="str">
            <v>0 0</v>
          </cell>
          <cell r="C206">
            <v>0</v>
          </cell>
        </row>
        <row r="207">
          <cell r="B207" t="str">
            <v>0 0</v>
          </cell>
          <cell r="C207">
            <v>0</v>
          </cell>
        </row>
        <row r="208">
          <cell r="B208" t="str">
            <v>0 0</v>
          </cell>
          <cell r="C208">
            <v>0</v>
          </cell>
        </row>
        <row r="209">
          <cell r="B209" t="str">
            <v>0 0</v>
          </cell>
          <cell r="C209">
            <v>0</v>
          </cell>
        </row>
        <row r="210">
          <cell r="B210" t="str">
            <v>0 0</v>
          </cell>
          <cell r="C210">
            <v>0</v>
          </cell>
        </row>
        <row r="211">
          <cell r="B211" t="str">
            <v>0 0</v>
          </cell>
          <cell r="C211">
            <v>0</v>
          </cell>
        </row>
        <row r="212">
          <cell r="B212" t="str">
            <v>0 0</v>
          </cell>
          <cell r="C212">
            <v>0</v>
          </cell>
        </row>
        <row r="213">
          <cell r="B213" t="str">
            <v>0 0</v>
          </cell>
          <cell r="C213">
            <v>0</v>
          </cell>
        </row>
        <row r="214">
          <cell r="B214" t="str">
            <v>0 0</v>
          </cell>
          <cell r="C214">
            <v>0</v>
          </cell>
        </row>
        <row r="215">
          <cell r="B215" t="str">
            <v>0 0</v>
          </cell>
          <cell r="C215">
            <v>0</v>
          </cell>
        </row>
        <row r="216">
          <cell r="B216" t="str">
            <v>0 0</v>
          </cell>
          <cell r="C216">
            <v>0</v>
          </cell>
        </row>
        <row r="217">
          <cell r="B217" t="str">
            <v>0 0</v>
          </cell>
          <cell r="C217">
            <v>0</v>
          </cell>
        </row>
        <row r="218">
          <cell r="B218" t="str">
            <v>0 0</v>
          </cell>
          <cell r="C218">
            <v>0</v>
          </cell>
        </row>
        <row r="219">
          <cell r="B219" t="str">
            <v>0 0</v>
          </cell>
          <cell r="C219">
            <v>0</v>
          </cell>
        </row>
        <row r="220">
          <cell r="B220" t="str">
            <v>0 0</v>
          </cell>
          <cell r="C220">
            <v>0</v>
          </cell>
        </row>
        <row r="221">
          <cell r="B221" t="str">
            <v>0 0</v>
          </cell>
          <cell r="C221">
            <v>0</v>
          </cell>
        </row>
        <row r="222">
          <cell r="B222" t="str">
            <v>0 0</v>
          </cell>
          <cell r="C222">
            <v>0</v>
          </cell>
        </row>
        <row r="223">
          <cell r="B223" t="str">
            <v>0 0</v>
          </cell>
          <cell r="C223">
            <v>0</v>
          </cell>
        </row>
        <row r="224">
          <cell r="B224" t="str">
            <v>0 0</v>
          </cell>
          <cell r="C224">
            <v>0</v>
          </cell>
        </row>
        <row r="225">
          <cell r="B225" t="str">
            <v>0 0</v>
          </cell>
          <cell r="C225">
            <v>0</v>
          </cell>
        </row>
        <row r="226">
          <cell r="B226" t="str">
            <v>0 0</v>
          </cell>
          <cell r="C226">
            <v>0</v>
          </cell>
        </row>
        <row r="227">
          <cell r="B227" t="str">
            <v>0 0</v>
          </cell>
          <cell r="C227">
            <v>0</v>
          </cell>
        </row>
        <row r="228">
          <cell r="B228" t="str">
            <v>0 0</v>
          </cell>
          <cell r="C228">
            <v>0</v>
          </cell>
        </row>
        <row r="229">
          <cell r="B229" t="str">
            <v>0 0</v>
          </cell>
          <cell r="C229">
            <v>0</v>
          </cell>
        </row>
        <row r="230">
          <cell r="B230" t="str">
            <v>0 0</v>
          </cell>
          <cell r="C230">
            <v>0</v>
          </cell>
        </row>
        <row r="231">
          <cell r="B231" t="str">
            <v>0 0</v>
          </cell>
          <cell r="C231">
            <v>0</v>
          </cell>
        </row>
        <row r="232">
          <cell r="B232" t="str">
            <v>0 0</v>
          </cell>
          <cell r="C232">
            <v>0</v>
          </cell>
        </row>
        <row r="233">
          <cell r="B233" t="str">
            <v>0 0</v>
          </cell>
          <cell r="C233">
            <v>0</v>
          </cell>
        </row>
        <row r="234">
          <cell r="B234" t="str">
            <v>0 0</v>
          </cell>
          <cell r="C234">
            <v>0</v>
          </cell>
        </row>
        <row r="235">
          <cell r="B235" t="str">
            <v>0 0</v>
          </cell>
          <cell r="C235">
            <v>0</v>
          </cell>
        </row>
        <row r="236">
          <cell r="B236" t="str">
            <v>0 0</v>
          </cell>
          <cell r="C236">
            <v>0</v>
          </cell>
        </row>
        <row r="237">
          <cell r="B237" t="str">
            <v>0 0</v>
          </cell>
          <cell r="C237">
            <v>0</v>
          </cell>
        </row>
        <row r="238">
          <cell r="B238" t="str">
            <v>0 0</v>
          </cell>
          <cell r="C238">
            <v>0</v>
          </cell>
        </row>
        <row r="239">
          <cell r="B239" t="str">
            <v>0 0</v>
          </cell>
          <cell r="C239">
            <v>0</v>
          </cell>
        </row>
        <row r="240">
          <cell r="B240" t="str">
            <v>0 0</v>
          </cell>
          <cell r="C240">
            <v>0</v>
          </cell>
        </row>
        <row r="241">
          <cell r="B241" t="str">
            <v>0 0</v>
          </cell>
          <cell r="C241">
            <v>0</v>
          </cell>
        </row>
        <row r="242">
          <cell r="B242" t="str">
            <v>0 0</v>
          </cell>
          <cell r="C242">
            <v>0</v>
          </cell>
        </row>
        <row r="243">
          <cell r="B243" t="str">
            <v>0 0</v>
          </cell>
          <cell r="C243">
            <v>0</v>
          </cell>
        </row>
        <row r="244">
          <cell r="B244" t="str">
            <v>0 0</v>
          </cell>
          <cell r="C244">
            <v>0</v>
          </cell>
        </row>
        <row r="245">
          <cell r="B245" t="str">
            <v>0 0</v>
          </cell>
          <cell r="C245">
            <v>0</v>
          </cell>
        </row>
        <row r="246">
          <cell r="B246" t="str">
            <v>0 0</v>
          </cell>
          <cell r="C246">
            <v>0</v>
          </cell>
        </row>
        <row r="247">
          <cell r="B247" t="str">
            <v>0 0</v>
          </cell>
          <cell r="C247">
            <v>0</v>
          </cell>
        </row>
        <row r="248">
          <cell r="B248" t="str">
            <v>0 0</v>
          </cell>
          <cell r="C248">
            <v>0</v>
          </cell>
        </row>
        <row r="249">
          <cell r="B249" t="str">
            <v>0 0</v>
          </cell>
          <cell r="C249">
            <v>0</v>
          </cell>
        </row>
        <row r="250">
          <cell r="B250" t="str">
            <v>0 0</v>
          </cell>
          <cell r="C250">
            <v>0</v>
          </cell>
        </row>
        <row r="251">
          <cell r="B251" t="str">
            <v>0 0</v>
          </cell>
          <cell r="C251">
            <v>0</v>
          </cell>
        </row>
        <row r="252">
          <cell r="B252" t="str">
            <v>0 0</v>
          </cell>
          <cell r="C252">
            <v>0</v>
          </cell>
        </row>
        <row r="253">
          <cell r="B253" t="str">
            <v>0 0</v>
          </cell>
          <cell r="C253">
            <v>0</v>
          </cell>
        </row>
        <row r="254">
          <cell r="B254" t="str">
            <v>0 0</v>
          </cell>
          <cell r="C254">
            <v>0</v>
          </cell>
        </row>
        <row r="255">
          <cell r="B255" t="str">
            <v>0 0</v>
          </cell>
          <cell r="C2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5"/>
  <dimension ref="A1:AT143"/>
  <sheetViews>
    <sheetView workbookViewId="0" topLeftCell="A1">
      <selection activeCell="O39" sqref="O39"/>
    </sheetView>
  </sheetViews>
  <sheetFormatPr defaultColWidth="8.88671875" defaultRowHeight="15"/>
  <cols>
    <col min="1" max="1" width="3.5546875" style="0" customWidth="1"/>
    <col min="2" max="2" width="11.99609375" style="0" customWidth="1"/>
    <col min="3" max="3" width="9.77734375" style="0" customWidth="1"/>
    <col min="4" max="4" width="2.4453125" style="0" customWidth="1"/>
    <col min="5" max="5" width="2.77734375" style="0" customWidth="1"/>
    <col min="6" max="14" width="2.99609375" style="0" customWidth="1"/>
    <col min="15" max="15" width="3.10546875" style="0" customWidth="1"/>
    <col min="16" max="16" width="1.66796875" style="0" customWidth="1"/>
    <col min="17" max="17" width="1.5625" style="0" customWidth="1"/>
    <col min="18" max="19" width="2.77734375" style="0" customWidth="1"/>
    <col min="20" max="24" width="3.10546875" style="0" customWidth="1"/>
    <col min="25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5.75" thickTop="1">
      <c r="A1" s="3"/>
      <c r="B1" s="4" t="s">
        <v>55</v>
      </c>
      <c r="C1" s="5"/>
      <c r="D1" s="5"/>
      <c r="E1" s="5"/>
      <c r="F1" s="6"/>
      <c r="G1" s="5"/>
      <c r="H1" s="7" t="s">
        <v>2</v>
      </c>
      <c r="I1" s="8"/>
      <c r="J1" s="271" t="s">
        <v>36</v>
      </c>
      <c r="K1" s="271"/>
      <c r="L1" s="271"/>
      <c r="M1" s="272"/>
      <c r="N1" s="9" t="s">
        <v>3</v>
      </c>
      <c r="O1" s="10"/>
      <c r="P1" s="273" t="s">
        <v>37</v>
      </c>
      <c r="Q1" s="273"/>
      <c r="R1" s="273"/>
      <c r="S1" s="274"/>
      <c r="AS1" s="2"/>
      <c r="AT1" s="1"/>
    </row>
    <row r="2" spans="1:46" ht="15.75" thickBot="1">
      <c r="A2" s="11"/>
      <c r="B2" s="12" t="s">
        <v>35</v>
      </c>
      <c r="C2" s="13" t="s">
        <v>4</v>
      </c>
      <c r="D2" s="275"/>
      <c r="E2" s="275"/>
      <c r="F2" s="276"/>
      <c r="G2" s="277" t="s">
        <v>5</v>
      </c>
      <c r="H2" s="278"/>
      <c r="I2" s="278"/>
      <c r="J2" s="279">
        <v>39173</v>
      </c>
      <c r="K2" s="279"/>
      <c r="L2" s="279"/>
      <c r="M2" s="280"/>
      <c r="N2" s="14" t="s">
        <v>6</v>
      </c>
      <c r="O2" s="15"/>
      <c r="P2" s="281"/>
      <c r="Q2" s="281"/>
      <c r="R2" s="281"/>
      <c r="S2" s="282"/>
      <c r="AS2" s="2"/>
      <c r="AT2" s="1"/>
    </row>
    <row r="3" spans="1:46" ht="15" thickTop="1">
      <c r="A3" s="18"/>
      <c r="B3" s="19" t="s">
        <v>8</v>
      </c>
      <c r="C3" s="20" t="s">
        <v>0</v>
      </c>
      <c r="D3" s="283" t="s">
        <v>9</v>
      </c>
      <c r="E3" s="284"/>
      <c r="F3" s="283" t="s">
        <v>10</v>
      </c>
      <c r="G3" s="284"/>
      <c r="H3" s="283" t="s">
        <v>11</v>
      </c>
      <c r="I3" s="284"/>
      <c r="J3" s="283" t="s">
        <v>12</v>
      </c>
      <c r="K3" s="284"/>
      <c r="L3" s="283"/>
      <c r="M3" s="284"/>
      <c r="N3" s="21" t="s">
        <v>13</v>
      </c>
      <c r="O3" s="22" t="s">
        <v>14</v>
      </c>
      <c r="P3" s="23" t="s">
        <v>15</v>
      </c>
      <c r="Q3" s="24"/>
      <c r="R3" s="285" t="s">
        <v>16</v>
      </c>
      <c r="S3" s="286"/>
      <c r="T3" s="287" t="s">
        <v>17</v>
      </c>
      <c r="U3" s="288"/>
      <c r="V3" s="25" t="s">
        <v>18</v>
      </c>
      <c r="AS3" s="2"/>
      <c r="AT3" s="1"/>
    </row>
    <row r="4" spans="1:46" ht="15">
      <c r="A4" s="26" t="s">
        <v>9</v>
      </c>
      <c r="B4" s="27" t="s">
        <v>52</v>
      </c>
      <c r="C4" s="28" t="s">
        <v>1</v>
      </c>
      <c r="D4" s="29"/>
      <c r="E4" s="30"/>
      <c r="F4" s="31"/>
      <c r="G4" s="32"/>
      <c r="H4" s="31"/>
      <c r="I4" s="32"/>
      <c r="J4" s="31"/>
      <c r="K4" s="32"/>
      <c r="L4" s="31"/>
      <c r="M4" s="32"/>
      <c r="N4" s="33">
        <v>2</v>
      </c>
      <c r="O4" s="34">
        <v>0</v>
      </c>
      <c r="P4" s="35"/>
      <c r="Q4" s="36"/>
      <c r="R4" s="289">
        <v>1</v>
      </c>
      <c r="S4" s="290"/>
      <c r="T4" s="37"/>
      <c r="U4" s="37"/>
      <c r="V4" s="38"/>
      <c r="AS4" s="2"/>
      <c r="AT4" s="1"/>
    </row>
    <row r="5" spans="1:46" ht="15">
      <c r="A5" s="39" t="s">
        <v>10</v>
      </c>
      <c r="B5" s="27" t="s">
        <v>41</v>
      </c>
      <c r="C5" s="28" t="s">
        <v>7</v>
      </c>
      <c r="D5" s="40"/>
      <c r="E5" s="41"/>
      <c r="F5" s="42"/>
      <c r="G5" s="43"/>
      <c r="H5" s="40"/>
      <c r="I5" s="41"/>
      <c r="J5" s="40"/>
      <c r="K5" s="41"/>
      <c r="L5" s="40"/>
      <c r="M5" s="41"/>
      <c r="N5" s="33">
        <v>1</v>
      </c>
      <c r="O5" s="34">
        <v>1</v>
      </c>
      <c r="P5" s="35"/>
      <c r="Q5" s="36"/>
      <c r="R5" s="289">
        <v>2</v>
      </c>
      <c r="S5" s="290"/>
      <c r="T5" s="37"/>
      <c r="U5" s="37"/>
      <c r="V5" s="38"/>
      <c r="AS5" s="2"/>
      <c r="AT5" s="1"/>
    </row>
    <row r="6" spans="1:45" ht="15">
      <c r="A6" s="39" t="s">
        <v>11</v>
      </c>
      <c r="B6" s="27" t="s">
        <v>96</v>
      </c>
      <c r="C6" s="28" t="s">
        <v>60</v>
      </c>
      <c r="D6" s="40"/>
      <c r="E6" s="41"/>
      <c r="F6" s="40"/>
      <c r="G6" s="41"/>
      <c r="H6" s="42"/>
      <c r="I6" s="43"/>
      <c r="J6" s="40"/>
      <c r="K6" s="41"/>
      <c r="L6" s="40"/>
      <c r="M6" s="41"/>
      <c r="N6" s="33">
        <v>0</v>
      </c>
      <c r="O6" s="34">
        <v>2</v>
      </c>
      <c r="P6" s="35"/>
      <c r="Q6" s="36"/>
      <c r="R6" s="289">
        <v>3</v>
      </c>
      <c r="S6" s="290"/>
      <c r="T6" s="37"/>
      <c r="U6" s="37"/>
      <c r="V6" s="38"/>
      <c r="AS6" s="2"/>
    </row>
    <row r="7" spans="1:45" ht="15.75" thickBot="1">
      <c r="A7" s="39" t="s">
        <v>12</v>
      </c>
      <c r="B7" s="44"/>
      <c r="C7" s="28"/>
      <c r="D7" s="40"/>
      <c r="E7" s="41"/>
      <c r="F7" s="40"/>
      <c r="G7" s="41"/>
      <c r="H7" s="40"/>
      <c r="I7" s="41"/>
      <c r="J7" s="42"/>
      <c r="K7" s="43"/>
      <c r="L7" s="40"/>
      <c r="M7" s="41"/>
      <c r="N7" s="33"/>
      <c r="O7" s="34"/>
      <c r="P7" s="35"/>
      <c r="Q7" s="36"/>
      <c r="R7" s="291"/>
      <c r="S7" s="292"/>
      <c r="T7" s="37"/>
      <c r="U7" s="37"/>
      <c r="V7" s="38"/>
      <c r="AS7" s="2"/>
    </row>
    <row r="8" spans="1:45" ht="15" thickTop="1">
      <c r="A8" s="45"/>
      <c r="B8" s="46" t="s">
        <v>33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  <c r="S8" s="49"/>
      <c r="T8" s="50"/>
      <c r="U8" s="51"/>
      <c r="V8" s="52"/>
      <c r="W8" s="51"/>
      <c r="X8" s="53"/>
      <c r="AS8" s="2"/>
    </row>
    <row r="9" spans="1:45" ht="15" thickBot="1">
      <c r="A9" s="54"/>
      <c r="B9" s="55" t="s">
        <v>20</v>
      </c>
      <c r="C9" s="56"/>
      <c r="D9" s="128" t="s">
        <v>66</v>
      </c>
      <c r="E9" s="57"/>
      <c r="F9" s="293" t="s">
        <v>21</v>
      </c>
      <c r="G9" s="294"/>
      <c r="H9" s="265" t="s">
        <v>22</v>
      </c>
      <c r="I9" s="266"/>
      <c r="J9" s="293" t="s">
        <v>23</v>
      </c>
      <c r="K9" s="266"/>
      <c r="L9" s="293" t="s">
        <v>24</v>
      </c>
      <c r="M9" s="266"/>
      <c r="N9" s="293" t="s">
        <v>25</v>
      </c>
      <c r="O9" s="266"/>
      <c r="P9" s="267"/>
      <c r="Q9" s="268"/>
      <c r="S9" s="58"/>
      <c r="T9" s="59"/>
      <c r="U9" s="60"/>
      <c r="V9" s="25"/>
      <c r="AS9" s="2"/>
    </row>
    <row r="10" spans="1:45" ht="15">
      <c r="A10" s="61" t="s">
        <v>27</v>
      </c>
      <c r="B10" s="62" t="str">
        <f>IF(B4&gt;"",B4,"")</f>
        <v>Jani Jormanainen</v>
      </c>
      <c r="C10" s="62" t="str">
        <f>IF(B6&gt;"",B6,"")</f>
        <v>Samuli Haverinen</v>
      </c>
      <c r="D10" s="129">
        <v>2</v>
      </c>
      <c r="E10" s="64"/>
      <c r="F10" s="299">
        <v>2</v>
      </c>
      <c r="G10" s="300"/>
      <c r="H10" s="301">
        <v>7</v>
      </c>
      <c r="I10" s="302"/>
      <c r="J10" s="301">
        <v>4</v>
      </c>
      <c r="K10" s="302"/>
      <c r="L10" s="301"/>
      <c r="M10" s="302"/>
      <c r="N10" s="295"/>
      <c r="O10" s="296"/>
      <c r="P10" s="65"/>
      <c r="Q10" s="66"/>
      <c r="R10" s="67"/>
      <c r="S10" s="68"/>
      <c r="T10" s="69"/>
      <c r="U10" s="70"/>
      <c r="V10" s="71"/>
      <c r="Y10" s="72"/>
      <c r="Z10" s="73"/>
      <c r="AA10" s="72"/>
      <c r="AB10" s="73"/>
      <c r="AC10" s="72"/>
      <c r="AD10" s="73"/>
      <c r="AE10" s="72"/>
      <c r="AF10" s="73"/>
      <c r="AG10" s="72"/>
      <c r="AH10" s="73"/>
      <c r="AS10" s="17"/>
    </row>
    <row r="11" spans="1:45" ht="15">
      <c r="A11" s="61" t="s">
        <v>28</v>
      </c>
      <c r="B11" s="62"/>
      <c r="C11" s="62">
        <f>IF(B7&gt;"",B7,"")</f>
      </c>
      <c r="D11" s="130"/>
      <c r="E11" s="64"/>
      <c r="F11" s="297"/>
      <c r="G11" s="298"/>
      <c r="H11" s="297"/>
      <c r="I11" s="298"/>
      <c r="J11" s="297"/>
      <c r="K11" s="298"/>
      <c r="L11" s="297"/>
      <c r="M11" s="298"/>
      <c r="N11" s="297"/>
      <c r="O11" s="298"/>
      <c r="P11" s="65"/>
      <c r="Q11" s="66"/>
      <c r="R11" s="75"/>
      <c r="S11" s="76"/>
      <c r="T11" s="69"/>
      <c r="U11" s="70"/>
      <c r="V11" s="71"/>
      <c r="Y11" s="77"/>
      <c r="Z11" s="78"/>
      <c r="AA11" s="77"/>
      <c r="AB11" s="78"/>
      <c r="AC11" s="77"/>
      <c r="AD11" s="78"/>
      <c r="AE11" s="77"/>
      <c r="AF11" s="78"/>
      <c r="AG11" s="77"/>
      <c r="AH11" s="78"/>
      <c r="AS11" s="17"/>
    </row>
    <row r="12" spans="1:45" ht="15.75" thickBot="1">
      <c r="A12" s="61" t="s">
        <v>29</v>
      </c>
      <c r="B12" s="79"/>
      <c r="C12" s="79">
        <f>IF(B7&gt;"",B7,"")</f>
      </c>
      <c r="D12" s="131"/>
      <c r="E12" s="57"/>
      <c r="F12" s="303"/>
      <c r="G12" s="304"/>
      <c r="H12" s="303"/>
      <c r="I12" s="304"/>
      <c r="J12" s="303"/>
      <c r="K12" s="304"/>
      <c r="L12" s="303"/>
      <c r="M12" s="304"/>
      <c r="N12" s="303"/>
      <c r="O12" s="304"/>
      <c r="P12" s="65"/>
      <c r="Q12" s="66"/>
      <c r="R12" s="75"/>
      <c r="S12" s="76"/>
      <c r="T12" s="69"/>
      <c r="U12" s="70"/>
      <c r="V12" s="71"/>
      <c r="Y12" s="77"/>
      <c r="Z12" s="78"/>
      <c r="AA12" s="77"/>
      <c r="AB12" s="78"/>
      <c r="AC12" s="77"/>
      <c r="AD12" s="78"/>
      <c r="AE12" s="77"/>
      <c r="AF12" s="78"/>
      <c r="AG12" s="77"/>
      <c r="AH12" s="78"/>
      <c r="AS12" s="17"/>
    </row>
    <row r="13" spans="1:34" ht="15">
      <c r="A13" s="61" t="s">
        <v>30</v>
      </c>
      <c r="B13" s="62" t="str">
        <f>IF(B5&gt;"",B5,"")</f>
        <v>Barry Robbins</v>
      </c>
      <c r="C13" s="62" t="str">
        <f>IF(B6&gt;"",B6,"")</f>
        <v>Samuli Haverinen</v>
      </c>
      <c r="D13" s="129">
        <v>1</v>
      </c>
      <c r="E13" s="64"/>
      <c r="F13" s="301">
        <v>-9</v>
      </c>
      <c r="G13" s="302"/>
      <c r="H13" s="301">
        <v>10</v>
      </c>
      <c r="I13" s="302"/>
      <c r="J13" s="301">
        <v>5</v>
      </c>
      <c r="K13" s="302"/>
      <c r="L13" s="301">
        <v>7</v>
      </c>
      <c r="M13" s="302"/>
      <c r="N13" s="301"/>
      <c r="O13" s="302"/>
      <c r="P13" s="65"/>
      <c r="Q13" s="66"/>
      <c r="R13" s="75"/>
      <c r="S13" s="76"/>
      <c r="T13" s="69"/>
      <c r="U13" s="70"/>
      <c r="V13" s="71"/>
      <c r="Y13" s="77"/>
      <c r="Z13" s="78"/>
      <c r="AA13" s="77"/>
      <c r="AB13" s="78"/>
      <c r="AC13" s="77"/>
      <c r="AD13" s="78"/>
      <c r="AE13" s="77"/>
      <c r="AF13" s="78"/>
      <c r="AG13" s="77"/>
      <c r="AH13" s="78"/>
    </row>
    <row r="14" spans="1:34" ht="15">
      <c r="A14" s="61" t="s">
        <v>31</v>
      </c>
      <c r="B14" s="62" t="str">
        <f>IF(B4&gt;"",B4,"")</f>
        <v>Jani Jormanainen</v>
      </c>
      <c r="C14" s="62" t="str">
        <f>IF(B5&gt;"",B5,"")</f>
        <v>Barry Robbins</v>
      </c>
      <c r="D14" s="130">
        <v>3</v>
      </c>
      <c r="E14" s="64"/>
      <c r="F14" s="297">
        <v>8</v>
      </c>
      <c r="G14" s="298"/>
      <c r="H14" s="297">
        <v>14</v>
      </c>
      <c r="I14" s="298"/>
      <c r="J14" s="307">
        <v>4</v>
      </c>
      <c r="K14" s="308"/>
      <c r="L14" s="297"/>
      <c r="M14" s="298"/>
      <c r="N14" s="297"/>
      <c r="O14" s="298"/>
      <c r="P14" s="65"/>
      <c r="Q14" s="66"/>
      <c r="R14" s="75"/>
      <c r="S14" s="76"/>
      <c r="T14" s="69"/>
      <c r="U14" s="70"/>
      <c r="V14" s="71"/>
      <c r="Y14" s="77"/>
      <c r="Z14" s="78"/>
      <c r="AA14" s="77"/>
      <c r="AB14" s="78"/>
      <c r="AC14" s="77"/>
      <c r="AD14" s="78"/>
      <c r="AE14" s="77"/>
      <c r="AF14" s="78"/>
      <c r="AG14" s="77"/>
      <c r="AH14" s="78"/>
    </row>
    <row r="15" spans="1:34" ht="15.75" thickBot="1">
      <c r="A15" s="80" t="s">
        <v>32</v>
      </c>
      <c r="B15" s="81"/>
      <c r="C15" s="81">
        <f>IF(B7&gt;"",B7,"")</f>
      </c>
      <c r="D15" s="82"/>
      <c r="E15" s="83"/>
      <c r="F15" s="305"/>
      <c r="G15" s="306"/>
      <c r="H15" s="305"/>
      <c r="I15" s="306"/>
      <c r="J15" s="305"/>
      <c r="K15" s="306"/>
      <c r="L15" s="305"/>
      <c r="M15" s="306"/>
      <c r="N15" s="305"/>
      <c r="O15" s="306"/>
      <c r="P15" s="84"/>
      <c r="Q15" s="85"/>
      <c r="R15" s="86"/>
      <c r="S15" s="16"/>
      <c r="T15" s="69"/>
      <c r="U15" s="70"/>
      <c r="V15" s="71"/>
      <c r="Y15" s="87"/>
      <c r="Z15" s="88"/>
      <c r="AA15" s="87"/>
      <c r="AB15" s="88"/>
      <c r="AC15" s="87"/>
      <c r="AD15" s="88"/>
      <c r="AE15" s="87"/>
      <c r="AF15" s="88"/>
      <c r="AG15" s="87"/>
      <c r="AH15" s="88"/>
    </row>
    <row r="16" ht="15.75" thickBot="1" thickTop="1"/>
    <row r="17" spans="1:19" ht="15.75" thickTop="1">
      <c r="A17" s="3"/>
      <c r="B17" s="4" t="s">
        <v>55</v>
      </c>
      <c r="C17" s="5"/>
      <c r="D17" s="5"/>
      <c r="E17" s="5"/>
      <c r="F17" s="6"/>
      <c r="G17" s="5" t="s">
        <v>82</v>
      </c>
      <c r="H17" s="7"/>
      <c r="I17" s="8"/>
      <c r="J17" s="271" t="s">
        <v>36</v>
      </c>
      <c r="K17" s="271"/>
      <c r="L17" s="271"/>
      <c r="M17" s="272"/>
      <c r="N17" s="9" t="s">
        <v>84</v>
      </c>
      <c r="O17" s="10"/>
      <c r="P17" s="273" t="s">
        <v>38</v>
      </c>
      <c r="Q17" s="273"/>
      <c r="R17" s="273"/>
      <c r="S17" s="274"/>
    </row>
    <row r="18" spans="1:19" ht="15.75" thickBot="1">
      <c r="A18" s="11"/>
      <c r="B18" s="12" t="s">
        <v>35</v>
      </c>
      <c r="C18" s="13" t="s">
        <v>4</v>
      </c>
      <c r="D18" s="275"/>
      <c r="E18" s="275"/>
      <c r="F18" s="276"/>
      <c r="G18" s="277" t="s">
        <v>85</v>
      </c>
      <c r="H18" s="278"/>
      <c r="I18" s="278"/>
      <c r="J18" s="279">
        <v>39173</v>
      </c>
      <c r="K18" s="279"/>
      <c r="L18" s="279"/>
      <c r="M18" s="280"/>
      <c r="N18" s="14" t="s">
        <v>86</v>
      </c>
      <c r="O18" s="15"/>
      <c r="P18" s="281"/>
      <c r="Q18" s="281"/>
      <c r="R18" s="281"/>
      <c r="S18" s="282"/>
    </row>
    <row r="19" spans="1:22" ht="15" thickTop="1">
      <c r="A19" s="18"/>
      <c r="B19" s="19" t="s">
        <v>8</v>
      </c>
      <c r="C19" s="20" t="s">
        <v>0</v>
      </c>
      <c r="D19" s="283"/>
      <c r="E19" s="284"/>
      <c r="F19" s="283"/>
      <c r="G19" s="284"/>
      <c r="H19" s="283"/>
      <c r="I19" s="284"/>
      <c r="J19" s="283"/>
      <c r="K19" s="284"/>
      <c r="L19" s="283"/>
      <c r="M19" s="284"/>
      <c r="N19" s="21" t="s">
        <v>13</v>
      </c>
      <c r="O19" s="22" t="s">
        <v>14</v>
      </c>
      <c r="P19" s="23"/>
      <c r="Q19" s="24"/>
      <c r="R19" s="285" t="s">
        <v>225</v>
      </c>
      <c r="S19" s="286"/>
      <c r="T19" s="287"/>
      <c r="U19" s="288"/>
      <c r="V19" s="25"/>
    </row>
    <row r="20" spans="1:22" ht="15">
      <c r="A20" s="26" t="s">
        <v>9</v>
      </c>
      <c r="B20" s="27" t="s">
        <v>34</v>
      </c>
      <c r="C20" s="28" t="s">
        <v>35</v>
      </c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>
        <v>3</v>
      </c>
      <c r="O20" s="34">
        <v>0</v>
      </c>
      <c r="P20" s="35"/>
      <c r="Q20" s="36"/>
      <c r="R20" s="289">
        <v>1</v>
      </c>
      <c r="S20" s="290"/>
      <c r="T20" s="37"/>
      <c r="U20" s="37"/>
      <c r="V20" s="38"/>
    </row>
    <row r="21" spans="1:22" ht="15">
      <c r="A21" s="39" t="s">
        <v>10</v>
      </c>
      <c r="B21" s="27" t="s">
        <v>97</v>
      </c>
      <c r="C21" s="28" t="s">
        <v>60</v>
      </c>
      <c r="D21" s="40"/>
      <c r="E21" s="41"/>
      <c r="F21" s="42"/>
      <c r="G21" s="43"/>
      <c r="H21" s="40"/>
      <c r="I21" s="41"/>
      <c r="J21" s="40"/>
      <c r="K21" s="41"/>
      <c r="L21" s="40"/>
      <c r="M21" s="41"/>
      <c r="N21" s="33">
        <v>2</v>
      </c>
      <c r="O21" s="34">
        <v>1</v>
      </c>
      <c r="P21" s="35"/>
      <c r="Q21" s="36"/>
      <c r="R21" s="289">
        <v>2</v>
      </c>
      <c r="S21" s="290"/>
      <c r="T21" s="37"/>
      <c r="U21" s="37"/>
      <c r="V21" s="38"/>
    </row>
    <row r="22" spans="1:22" ht="15">
      <c r="A22" s="39" t="s">
        <v>11</v>
      </c>
      <c r="B22" s="27" t="s">
        <v>42</v>
      </c>
      <c r="C22" s="28" t="s">
        <v>43</v>
      </c>
      <c r="D22" s="40"/>
      <c r="E22" s="41"/>
      <c r="F22" s="40"/>
      <c r="G22" s="41"/>
      <c r="H22" s="42"/>
      <c r="I22" s="43"/>
      <c r="J22" s="40"/>
      <c r="K22" s="41"/>
      <c r="L22" s="40"/>
      <c r="M22" s="41"/>
      <c r="N22" s="33">
        <v>1</v>
      </c>
      <c r="O22" s="34">
        <v>2</v>
      </c>
      <c r="P22" s="35"/>
      <c r="Q22" s="36"/>
      <c r="R22" s="289">
        <v>4</v>
      </c>
      <c r="S22" s="290"/>
      <c r="T22" s="37"/>
      <c r="U22" s="37"/>
      <c r="V22" s="38"/>
    </row>
    <row r="23" spans="1:22" ht="15.75" thickBot="1">
      <c r="A23" s="39" t="s">
        <v>12</v>
      </c>
      <c r="B23" s="44" t="s">
        <v>98</v>
      </c>
      <c r="C23" s="28" t="s">
        <v>19</v>
      </c>
      <c r="D23" s="40"/>
      <c r="E23" s="41"/>
      <c r="F23" s="40"/>
      <c r="G23" s="41"/>
      <c r="H23" s="40"/>
      <c r="I23" s="41"/>
      <c r="J23" s="42"/>
      <c r="K23" s="43"/>
      <c r="L23" s="40"/>
      <c r="M23" s="41"/>
      <c r="N23" s="33">
        <v>1</v>
      </c>
      <c r="O23" s="34">
        <v>2</v>
      </c>
      <c r="P23" s="35"/>
      <c r="Q23" s="36"/>
      <c r="R23" s="291">
        <v>3</v>
      </c>
      <c r="S23" s="292"/>
      <c r="T23" s="37"/>
      <c r="U23" s="37"/>
      <c r="V23" s="38"/>
    </row>
    <row r="24" spans="1:24" ht="15" thickTop="1">
      <c r="A24" s="45"/>
      <c r="B24" s="46" t="s">
        <v>33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1"/>
      <c r="V24" s="52"/>
      <c r="W24" s="51"/>
      <c r="X24" s="53"/>
    </row>
    <row r="25" spans="1:22" ht="15" thickBot="1">
      <c r="A25" s="54"/>
      <c r="B25" s="55"/>
      <c r="C25" s="56"/>
      <c r="D25" s="128" t="s">
        <v>66</v>
      </c>
      <c r="E25" s="57"/>
      <c r="F25" s="293" t="s">
        <v>21</v>
      </c>
      <c r="G25" s="294"/>
      <c r="H25" s="265" t="s">
        <v>22</v>
      </c>
      <c r="I25" s="266"/>
      <c r="J25" s="293" t="s">
        <v>23</v>
      </c>
      <c r="K25" s="266"/>
      <c r="L25" s="293" t="s">
        <v>24</v>
      </c>
      <c r="M25" s="266"/>
      <c r="N25" s="293" t="s">
        <v>25</v>
      </c>
      <c r="O25" s="266"/>
      <c r="P25" s="267"/>
      <c r="Q25" s="268"/>
      <c r="S25" s="58"/>
      <c r="T25" s="59"/>
      <c r="U25" s="60"/>
      <c r="V25" s="25"/>
    </row>
    <row r="26" spans="1:34" ht="15">
      <c r="A26" s="61" t="s">
        <v>27</v>
      </c>
      <c r="B26" s="62" t="s">
        <v>34</v>
      </c>
      <c r="C26" s="62" t="s">
        <v>42</v>
      </c>
      <c r="D26" s="129">
        <v>4</v>
      </c>
      <c r="E26" s="64"/>
      <c r="F26" s="299">
        <v>-9</v>
      </c>
      <c r="G26" s="300"/>
      <c r="H26" s="301">
        <v>6</v>
      </c>
      <c r="I26" s="302"/>
      <c r="J26" s="301">
        <v>9</v>
      </c>
      <c r="K26" s="302"/>
      <c r="L26" s="301">
        <v>10</v>
      </c>
      <c r="M26" s="302"/>
      <c r="N26" s="295"/>
      <c r="O26" s="296"/>
      <c r="P26" s="65"/>
      <c r="Q26" s="66"/>
      <c r="R26" s="67"/>
      <c r="S26" s="68"/>
      <c r="T26" s="69"/>
      <c r="U26" s="70"/>
      <c r="V26" s="71"/>
      <c r="Y26" s="72"/>
      <c r="Z26" s="73"/>
      <c r="AA26" s="72"/>
      <c r="AB26" s="73"/>
      <c r="AC26" s="72"/>
      <c r="AD26" s="73"/>
      <c r="AE26" s="72"/>
      <c r="AF26" s="73"/>
      <c r="AG26" s="72"/>
      <c r="AH26" s="73"/>
    </row>
    <row r="27" spans="1:34" ht="15">
      <c r="A27" s="61" t="s">
        <v>28</v>
      </c>
      <c r="B27" s="62" t="s">
        <v>97</v>
      </c>
      <c r="C27" s="62" t="s">
        <v>98</v>
      </c>
      <c r="D27" s="130">
        <v>3</v>
      </c>
      <c r="E27" s="64"/>
      <c r="F27" s="297">
        <v>-5</v>
      </c>
      <c r="G27" s="298"/>
      <c r="H27" s="297">
        <v>-5</v>
      </c>
      <c r="I27" s="298"/>
      <c r="J27" s="297">
        <v>9</v>
      </c>
      <c r="K27" s="298"/>
      <c r="L27" s="297">
        <v>10</v>
      </c>
      <c r="M27" s="298"/>
      <c r="N27" s="297">
        <v>8</v>
      </c>
      <c r="O27" s="298"/>
      <c r="P27" s="65"/>
      <c r="Q27" s="66"/>
      <c r="R27" s="75"/>
      <c r="S27" s="76"/>
      <c r="T27" s="69"/>
      <c r="U27" s="70"/>
      <c r="V27" s="71"/>
      <c r="Y27" s="77"/>
      <c r="Z27" s="78"/>
      <c r="AA27" s="77"/>
      <c r="AB27" s="78"/>
      <c r="AC27" s="77"/>
      <c r="AD27" s="78"/>
      <c r="AE27" s="77"/>
      <c r="AF27" s="78"/>
      <c r="AG27" s="77"/>
      <c r="AH27" s="78"/>
    </row>
    <row r="28" spans="1:34" ht="15.75" thickBot="1">
      <c r="A28" s="61" t="s">
        <v>29</v>
      </c>
      <c r="B28" s="79" t="s">
        <v>34</v>
      </c>
      <c r="C28" s="79" t="s">
        <v>98</v>
      </c>
      <c r="D28" s="131">
        <v>2</v>
      </c>
      <c r="E28" s="57"/>
      <c r="F28" s="303">
        <v>5</v>
      </c>
      <c r="G28" s="304"/>
      <c r="H28" s="303">
        <v>-8</v>
      </c>
      <c r="I28" s="304"/>
      <c r="J28" s="303">
        <v>7</v>
      </c>
      <c r="K28" s="304"/>
      <c r="L28" s="303">
        <v>7</v>
      </c>
      <c r="M28" s="304"/>
      <c r="N28" s="303"/>
      <c r="O28" s="304"/>
      <c r="P28" s="65"/>
      <c r="Q28" s="66"/>
      <c r="R28" s="75"/>
      <c r="S28" s="76"/>
      <c r="T28" s="69"/>
      <c r="U28" s="70"/>
      <c r="V28" s="71"/>
      <c r="Y28" s="77"/>
      <c r="Z28" s="78"/>
      <c r="AA28" s="77"/>
      <c r="AB28" s="78"/>
      <c r="AC28" s="77"/>
      <c r="AD28" s="78"/>
      <c r="AE28" s="77"/>
      <c r="AF28" s="78"/>
      <c r="AG28" s="77"/>
      <c r="AH28" s="78"/>
    </row>
    <row r="29" spans="1:34" ht="15">
      <c r="A29" s="61" t="s">
        <v>30</v>
      </c>
      <c r="B29" s="62" t="s">
        <v>97</v>
      </c>
      <c r="C29" s="62" t="s">
        <v>42</v>
      </c>
      <c r="D29" s="129">
        <v>4</v>
      </c>
      <c r="E29" s="64"/>
      <c r="F29" s="301" t="s">
        <v>211</v>
      </c>
      <c r="G29" s="302"/>
      <c r="H29" s="301"/>
      <c r="I29" s="302"/>
      <c r="J29" s="301"/>
      <c r="K29" s="302"/>
      <c r="L29" s="301"/>
      <c r="M29" s="302"/>
      <c r="N29" s="301"/>
      <c r="O29" s="302"/>
      <c r="P29" s="65"/>
      <c r="Q29" s="66"/>
      <c r="R29" s="75"/>
      <c r="S29" s="76"/>
      <c r="T29" s="69"/>
      <c r="U29" s="70"/>
      <c r="V29" s="71"/>
      <c r="Y29" s="77"/>
      <c r="Z29" s="78"/>
      <c r="AA29" s="77"/>
      <c r="AB29" s="78"/>
      <c r="AC29" s="77"/>
      <c r="AD29" s="78"/>
      <c r="AE29" s="77"/>
      <c r="AF29" s="78"/>
      <c r="AG29" s="77"/>
      <c r="AH29" s="78"/>
    </row>
    <row r="30" spans="1:34" ht="15">
      <c r="A30" s="61" t="s">
        <v>31</v>
      </c>
      <c r="B30" s="62" t="s">
        <v>34</v>
      </c>
      <c r="C30" s="62" t="s">
        <v>97</v>
      </c>
      <c r="D30" s="130">
        <v>3</v>
      </c>
      <c r="E30" s="64"/>
      <c r="F30" s="297">
        <v>8</v>
      </c>
      <c r="G30" s="298"/>
      <c r="H30" s="297">
        <v>-9</v>
      </c>
      <c r="I30" s="298"/>
      <c r="J30" s="307">
        <v>5</v>
      </c>
      <c r="K30" s="308"/>
      <c r="L30" s="297">
        <v>6</v>
      </c>
      <c r="M30" s="298"/>
      <c r="N30" s="297"/>
      <c r="O30" s="298"/>
      <c r="P30" s="65"/>
      <c r="Q30" s="66"/>
      <c r="R30" s="75"/>
      <c r="S30" s="76"/>
      <c r="T30" s="69"/>
      <c r="U30" s="70"/>
      <c r="V30" s="71"/>
      <c r="Y30" s="77"/>
      <c r="Z30" s="78"/>
      <c r="AA30" s="77"/>
      <c r="AB30" s="78"/>
      <c r="AC30" s="77"/>
      <c r="AD30" s="78"/>
      <c r="AE30" s="77"/>
      <c r="AF30" s="78"/>
      <c r="AG30" s="77"/>
      <c r="AH30" s="78"/>
    </row>
    <row r="31" spans="1:34" ht="15.75" thickBot="1">
      <c r="A31" s="80" t="s">
        <v>32</v>
      </c>
      <c r="B31" s="81" t="s">
        <v>42</v>
      </c>
      <c r="C31" s="81" t="s">
        <v>98</v>
      </c>
      <c r="D31" s="132">
        <v>1</v>
      </c>
      <c r="E31" s="83"/>
      <c r="F31" s="305" t="s">
        <v>211</v>
      </c>
      <c r="G31" s="306"/>
      <c r="H31" s="305"/>
      <c r="I31" s="306"/>
      <c r="J31" s="305"/>
      <c r="K31" s="306"/>
      <c r="L31" s="305"/>
      <c r="M31" s="306"/>
      <c r="N31" s="305"/>
      <c r="O31" s="306"/>
      <c r="P31" s="84"/>
      <c r="Q31" s="85"/>
      <c r="R31" s="86"/>
      <c r="S31" s="16"/>
      <c r="T31" s="69"/>
      <c r="U31" s="70"/>
      <c r="V31" s="71"/>
      <c r="Y31" s="87"/>
      <c r="Z31" s="88"/>
      <c r="AA31" s="87"/>
      <c r="AB31" s="88"/>
      <c r="AC31" s="87"/>
      <c r="AD31" s="88"/>
      <c r="AE31" s="87"/>
      <c r="AF31" s="88"/>
      <c r="AG31" s="87"/>
      <c r="AH31" s="88"/>
    </row>
    <row r="32" ht="15.75" thickBot="1" thickTop="1"/>
    <row r="33" spans="1:19" ht="15.75" thickTop="1">
      <c r="A33" s="3"/>
      <c r="B33" s="4" t="s">
        <v>55</v>
      </c>
      <c r="C33" s="5"/>
      <c r="D33" s="5"/>
      <c r="E33" s="5"/>
      <c r="F33" s="6"/>
      <c r="G33" s="5" t="s">
        <v>82</v>
      </c>
      <c r="H33" s="7"/>
      <c r="I33" s="8"/>
      <c r="J33" s="271" t="s">
        <v>36</v>
      </c>
      <c r="K33" s="271"/>
      <c r="L33" s="271"/>
      <c r="M33" s="272"/>
      <c r="N33" s="9" t="s">
        <v>84</v>
      </c>
      <c r="O33" s="10"/>
      <c r="P33" s="273" t="s">
        <v>39</v>
      </c>
      <c r="Q33" s="273"/>
      <c r="R33" s="273"/>
      <c r="S33" s="274"/>
    </row>
    <row r="34" spans="1:19" ht="15.75" thickBot="1">
      <c r="A34" s="11"/>
      <c r="B34" s="12" t="s">
        <v>35</v>
      </c>
      <c r="C34" s="13" t="s">
        <v>4</v>
      </c>
      <c r="D34" s="275"/>
      <c r="E34" s="275"/>
      <c r="F34" s="276"/>
      <c r="G34" s="277" t="s">
        <v>85</v>
      </c>
      <c r="H34" s="278"/>
      <c r="I34" s="278"/>
      <c r="J34" s="279">
        <v>39173</v>
      </c>
      <c r="K34" s="279"/>
      <c r="L34" s="279"/>
      <c r="M34" s="280"/>
      <c r="N34" s="14" t="s">
        <v>86</v>
      </c>
      <c r="O34" s="15"/>
      <c r="P34" s="281"/>
      <c r="Q34" s="281"/>
      <c r="R34" s="281"/>
      <c r="S34" s="282"/>
    </row>
    <row r="35" spans="1:22" ht="15" thickTop="1">
      <c r="A35" s="18"/>
      <c r="B35" s="19" t="s">
        <v>8</v>
      </c>
      <c r="C35" s="20" t="s">
        <v>0</v>
      </c>
      <c r="D35" s="283"/>
      <c r="E35" s="284"/>
      <c r="F35" s="283"/>
      <c r="G35" s="284"/>
      <c r="H35" s="283"/>
      <c r="I35" s="284"/>
      <c r="J35" s="283"/>
      <c r="K35" s="284"/>
      <c r="L35" s="283"/>
      <c r="M35" s="284"/>
      <c r="N35" s="21" t="s">
        <v>13</v>
      </c>
      <c r="O35" s="22" t="s">
        <v>14</v>
      </c>
      <c r="P35" s="23"/>
      <c r="Q35" s="24"/>
      <c r="R35" s="285" t="s">
        <v>225</v>
      </c>
      <c r="S35" s="286"/>
      <c r="T35" s="287"/>
      <c r="U35" s="288"/>
      <c r="V35" s="25"/>
    </row>
    <row r="36" spans="1:22" ht="15">
      <c r="A36" s="26" t="s">
        <v>9</v>
      </c>
      <c r="B36" s="27" t="s">
        <v>44</v>
      </c>
      <c r="C36" s="28" t="s">
        <v>35</v>
      </c>
      <c r="D36" s="29"/>
      <c r="E36" s="30"/>
      <c r="F36" s="31"/>
      <c r="G36" s="32"/>
      <c r="H36" s="31"/>
      <c r="I36" s="32"/>
      <c r="J36" s="31"/>
      <c r="K36" s="32"/>
      <c r="L36" s="31"/>
      <c r="M36" s="32"/>
      <c r="N36" s="33">
        <v>3</v>
      </c>
      <c r="O36" s="34">
        <v>0</v>
      </c>
      <c r="P36" s="35"/>
      <c r="Q36" s="36"/>
      <c r="R36" s="289">
        <v>1</v>
      </c>
      <c r="S36" s="290"/>
      <c r="T36" s="37"/>
      <c r="U36" s="37"/>
      <c r="V36" s="38"/>
    </row>
    <row r="37" spans="1:22" ht="15">
      <c r="A37" s="39" t="s">
        <v>10</v>
      </c>
      <c r="B37" s="27" t="s">
        <v>99</v>
      </c>
      <c r="C37" s="28" t="s">
        <v>45</v>
      </c>
      <c r="D37" s="40"/>
      <c r="E37" s="41"/>
      <c r="F37" s="42"/>
      <c r="G37" s="43"/>
      <c r="H37" s="40"/>
      <c r="I37" s="41"/>
      <c r="J37" s="40"/>
      <c r="K37" s="41"/>
      <c r="L37" s="40"/>
      <c r="M37" s="41"/>
      <c r="N37" s="33">
        <v>1</v>
      </c>
      <c r="O37" s="34">
        <v>2</v>
      </c>
      <c r="P37" s="35"/>
      <c r="Q37" s="36"/>
      <c r="R37" s="289">
        <v>3</v>
      </c>
      <c r="S37" s="290"/>
      <c r="T37" s="37"/>
      <c r="U37" s="37"/>
      <c r="V37" s="38"/>
    </row>
    <row r="38" spans="1:22" ht="15">
      <c r="A38" s="39" t="s">
        <v>11</v>
      </c>
      <c r="B38" s="27" t="s">
        <v>88</v>
      </c>
      <c r="C38" s="28" t="s">
        <v>60</v>
      </c>
      <c r="D38" s="40"/>
      <c r="E38" s="41"/>
      <c r="F38" s="40"/>
      <c r="G38" s="41"/>
      <c r="H38" s="42"/>
      <c r="I38" s="43"/>
      <c r="J38" s="40"/>
      <c r="K38" s="41"/>
      <c r="L38" s="40"/>
      <c r="M38" s="41"/>
      <c r="N38" s="33">
        <v>2</v>
      </c>
      <c r="O38" s="34">
        <v>1</v>
      </c>
      <c r="P38" s="35"/>
      <c r="Q38" s="36"/>
      <c r="R38" s="289">
        <v>2</v>
      </c>
      <c r="S38" s="290"/>
      <c r="T38" s="37"/>
      <c r="U38" s="37"/>
      <c r="V38" s="38"/>
    </row>
    <row r="39" spans="1:22" ht="15.75" thickBot="1">
      <c r="A39" s="39" t="s">
        <v>12</v>
      </c>
      <c r="B39" s="44" t="s">
        <v>100</v>
      </c>
      <c r="C39" s="28" t="s">
        <v>101</v>
      </c>
      <c r="D39" s="40"/>
      <c r="E39" s="41"/>
      <c r="F39" s="40"/>
      <c r="G39" s="41"/>
      <c r="H39" s="40"/>
      <c r="I39" s="41"/>
      <c r="J39" s="42"/>
      <c r="K39" s="43"/>
      <c r="L39" s="40"/>
      <c r="M39" s="41"/>
      <c r="N39" s="33">
        <v>0</v>
      </c>
      <c r="O39" s="34">
        <v>3</v>
      </c>
      <c r="P39" s="35"/>
      <c r="Q39" s="36"/>
      <c r="R39" s="291">
        <v>4</v>
      </c>
      <c r="S39" s="292"/>
      <c r="T39" s="37"/>
      <c r="U39" s="37"/>
      <c r="V39" s="38"/>
    </row>
    <row r="40" spans="1:24" ht="15" thickTop="1">
      <c r="A40" s="45"/>
      <c r="B40" s="46" t="s">
        <v>33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49"/>
      <c r="T40" s="50"/>
      <c r="U40" s="51"/>
      <c r="V40" s="52"/>
      <c r="W40" s="51"/>
      <c r="X40" s="53"/>
    </row>
    <row r="41" spans="1:22" ht="15" thickBot="1">
      <c r="A41" s="54"/>
      <c r="B41" s="55"/>
      <c r="C41" s="56"/>
      <c r="D41" s="128" t="s">
        <v>66</v>
      </c>
      <c r="E41" s="57"/>
      <c r="F41" s="293" t="s">
        <v>21</v>
      </c>
      <c r="G41" s="294"/>
      <c r="H41" s="265" t="s">
        <v>22</v>
      </c>
      <c r="I41" s="266"/>
      <c r="J41" s="293" t="s">
        <v>23</v>
      </c>
      <c r="K41" s="266"/>
      <c r="L41" s="293" t="s">
        <v>24</v>
      </c>
      <c r="M41" s="266"/>
      <c r="N41" s="293" t="s">
        <v>25</v>
      </c>
      <c r="O41" s="266"/>
      <c r="P41" s="267"/>
      <c r="Q41" s="268"/>
      <c r="S41" s="58"/>
      <c r="T41" s="59"/>
      <c r="U41" s="60"/>
      <c r="V41" s="25"/>
    </row>
    <row r="42" spans="1:34" ht="15">
      <c r="A42" s="61" t="s">
        <v>27</v>
      </c>
      <c r="B42" s="62" t="s">
        <v>44</v>
      </c>
      <c r="C42" s="62" t="s">
        <v>88</v>
      </c>
      <c r="D42" s="129">
        <v>4</v>
      </c>
      <c r="E42" s="64"/>
      <c r="F42" s="299">
        <v>7</v>
      </c>
      <c r="G42" s="300"/>
      <c r="H42" s="301">
        <v>8</v>
      </c>
      <c r="I42" s="302"/>
      <c r="J42" s="301">
        <v>4</v>
      </c>
      <c r="K42" s="302"/>
      <c r="L42" s="301"/>
      <c r="M42" s="302"/>
      <c r="N42" s="295"/>
      <c r="O42" s="296"/>
      <c r="P42" s="65"/>
      <c r="Q42" s="66"/>
      <c r="R42" s="67"/>
      <c r="S42" s="68"/>
      <c r="T42" s="69"/>
      <c r="U42" s="70"/>
      <c r="V42" s="71"/>
      <c r="Y42" s="72"/>
      <c r="Z42" s="73"/>
      <c r="AA42" s="72"/>
      <c r="AB42" s="73"/>
      <c r="AC42" s="72"/>
      <c r="AD42" s="73"/>
      <c r="AE42" s="72"/>
      <c r="AF42" s="73"/>
      <c r="AG42" s="72"/>
      <c r="AH42" s="73"/>
    </row>
    <row r="43" spans="1:34" ht="15">
      <c r="A43" s="61" t="s">
        <v>28</v>
      </c>
      <c r="B43" s="62" t="s">
        <v>99</v>
      </c>
      <c r="C43" s="62" t="s">
        <v>100</v>
      </c>
      <c r="D43" s="130">
        <v>3</v>
      </c>
      <c r="E43" s="64"/>
      <c r="F43" s="297">
        <v>10</v>
      </c>
      <c r="G43" s="298"/>
      <c r="H43" s="297">
        <v>7</v>
      </c>
      <c r="I43" s="298"/>
      <c r="J43" s="297">
        <v>9</v>
      </c>
      <c r="K43" s="298"/>
      <c r="L43" s="297"/>
      <c r="M43" s="298"/>
      <c r="N43" s="297"/>
      <c r="O43" s="298"/>
      <c r="P43" s="65"/>
      <c r="Q43" s="66"/>
      <c r="R43" s="75"/>
      <c r="S43" s="76"/>
      <c r="T43" s="69"/>
      <c r="U43" s="70"/>
      <c r="V43" s="71"/>
      <c r="Y43" s="77"/>
      <c r="Z43" s="78"/>
      <c r="AA43" s="77"/>
      <c r="AB43" s="78"/>
      <c r="AC43" s="77"/>
      <c r="AD43" s="78"/>
      <c r="AE43" s="77"/>
      <c r="AF43" s="78"/>
      <c r="AG43" s="77"/>
      <c r="AH43" s="78"/>
    </row>
    <row r="44" spans="1:34" ht="15.75" thickBot="1">
      <c r="A44" s="61" t="s">
        <v>29</v>
      </c>
      <c r="B44" s="79" t="s">
        <v>44</v>
      </c>
      <c r="C44" s="79" t="s">
        <v>100</v>
      </c>
      <c r="D44" s="131">
        <v>2</v>
      </c>
      <c r="E44" s="57"/>
      <c r="F44" s="303">
        <v>8</v>
      </c>
      <c r="G44" s="304"/>
      <c r="H44" s="303">
        <v>6</v>
      </c>
      <c r="I44" s="304"/>
      <c r="J44" s="303">
        <v>6</v>
      </c>
      <c r="K44" s="304"/>
      <c r="L44" s="303"/>
      <c r="M44" s="304"/>
      <c r="N44" s="303"/>
      <c r="O44" s="304"/>
      <c r="P44" s="65"/>
      <c r="Q44" s="66"/>
      <c r="R44" s="75"/>
      <c r="S44" s="76"/>
      <c r="T44" s="69"/>
      <c r="U44" s="70"/>
      <c r="V44" s="71"/>
      <c r="Y44" s="77"/>
      <c r="Z44" s="78"/>
      <c r="AA44" s="77"/>
      <c r="AB44" s="78"/>
      <c r="AC44" s="77"/>
      <c r="AD44" s="78"/>
      <c r="AE44" s="77"/>
      <c r="AF44" s="78"/>
      <c r="AG44" s="77"/>
      <c r="AH44" s="78"/>
    </row>
    <row r="45" spans="1:34" ht="15">
      <c r="A45" s="61" t="s">
        <v>30</v>
      </c>
      <c r="B45" s="62" t="s">
        <v>99</v>
      </c>
      <c r="C45" s="62" t="s">
        <v>88</v>
      </c>
      <c r="D45" s="129">
        <v>4</v>
      </c>
      <c r="E45" s="64"/>
      <c r="F45" s="301">
        <v>10</v>
      </c>
      <c r="G45" s="302"/>
      <c r="H45" s="301">
        <v>-11</v>
      </c>
      <c r="I45" s="302"/>
      <c r="J45" s="301">
        <v>-1</v>
      </c>
      <c r="K45" s="302"/>
      <c r="L45" s="301">
        <v>-5</v>
      </c>
      <c r="M45" s="302"/>
      <c r="N45" s="301"/>
      <c r="O45" s="302"/>
      <c r="P45" s="65"/>
      <c r="Q45" s="66"/>
      <c r="R45" s="75"/>
      <c r="S45" s="76"/>
      <c r="T45" s="69"/>
      <c r="U45" s="70"/>
      <c r="V45" s="71"/>
      <c r="Y45" s="77"/>
      <c r="Z45" s="78"/>
      <c r="AA45" s="77"/>
      <c r="AB45" s="78"/>
      <c r="AC45" s="77"/>
      <c r="AD45" s="78"/>
      <c r="AE45" s="77"/>
      <c r="AF45" s="78"/>
      <c r="AG45" s="77"/>
      <c r="AH45" s="78"/>
    </row>
    <row r="46" spans="1:34" ht="15">
      <c r="A46" s="61" t="s">
        <v>31</v>
      </c>
      <c r="B46" s="62" t="s">
        <v>44</v>
      </c>
      <c r="C46" s="62" t="s">
        <v>99</v>
      </c>
      <c r="D46" s="130">
        <v>3</v>
      </c>
      <c r="E46" s="64"/>
      <c r="F46" s="297">
        <v>6</v>
      </c>
      <c r="G46" s="298"/>
      <c r="H46" s="297">
        <v>4</v>
      </c>
      <c r="I46" s="298"/>
      <c r="J46" s="307">
        <v>9</v>
      </c>
      <c r="K46" s="308"/>
      <c r="L46" s="297"/>
      <c r="M46" s="298"/>
      <c r="N46" s="297"/>
      <c r="O46" s="298"/>
      <c r="P46" s="65"/>
      <c r="Q46" s="66"/>
      <c r="R46" s="75"/>
      <c r="S46" s="76"/>
      <c r="T46" s="69"/>
      <c r="U46" s="70"/>
      <c r="V46" s="71"/>
      <c r="Y46" s="77"/>
      <c r="Z46" s="78"/>
      <c r="AA46" s="77"/>
      <c r="AB46" s="78"/>
      <c r="AC46" s="77"/>
      <c r="AD46" s="78"/>
      <c r="AE46" s="77"/>
      <c r="AF46" s="78"/>
      <c r="AG46" s="77"/>
      <c r="AH46" s="78"/>
    </row>
    <row r="47" spans="1:34" ht="15.75" thickBot="1">
      <c r="A47" s="80" t="s">
        <v>32</v>
      </c>
      <c r="B47" s="81" t="s">
        <v>88</v>
      </c>
      <c r="C47" s="81" t="s">
        <v>100</v>
      </c>
      <c r="D47" s="132">
        <v>1</v>
      </c>
      <c r="E47" s="83"/>
      <c r="F47" s="305">
        <v>8</v>
      </c>
      <c r="G47" s="306"/>
      <c r="H47" s="305">
        <v>-9</v>
      </c>
      <c r="I47" s="306"/>
      <c r="J47" s="305">
        <v>4</v>
      </c>
      <c r="K47" s="306"/>
      <c r="L47" s="305">
        <v>5</v>
      </c>
      <c r="M47" s="306"/>
      <c r="N47" s="305"/>
      <c r="O47" s="306"/>
      <c r="P47" s="84"/>
      <c r="Q47" s="85"/>
      <c r="R47" s="86"/>
      <c r="S47" s="16"/>
      <c r="T47" s="69"/>
      <c r="U47" s="70"/>
      <c r="V47" s="71"/>
      <c r="Y47" s="87"/>
      <c r="Z47" s="88"/>
      <c r="AA47" s="87"/>
      <c r="AB47" s="88"/>
      <c r="AC47" s="87"/>
      <c r="AD47" s="88"/>
      <c r="AE47" s="87"/>
      <c r="AF47" s="88"/>
      <c r="AG47" s="87"/>
      <c r="AH47" s="88"/>
    </row>
    <row r="48" ht="15.75" thickBot="1" thickTop="1"/>
    <row r="49" spans="1:19" ht="15.75" thickTop="1">
      <c r="A49" s="3"/>
      <c r="B49" s="4"/>
      <c r="C49" s="5"/>
      <c r="D49" s="5"/>
      <c r="E49" s="5"/>
      <c r="F49" s="6"/>
      <c r="G49" s="5"/>
      <c r="H49" s="7"/>
      <c r="I49" s="8"/>
      <c r="J49" s="271"/>
      <c r="K49" s="271"/>
      <c r="L49" s="271"/>
      <c r="M49" s="272"/>
      <c r="N49" s="9"/>
      <c r="O49" s="10"/>
      <c r="P49" s="273"/>
      <c r="Q49" s="273"/>
      <c r="R49" s="273"/>
      <c r="S49" s="274"/>
    </row>
    <row r="50" spans="1:19" ht="15.75" thickBot="1">
      <c r="A50" s="11"/>
      <c r="B50" s="12"/>
      <c r="C50" s="13"/>
      <c r="D50" s="275"/>
      <c r="E50" s="275"/>
      <c r="F50" s="276"/>
      <c r="G50" s="277"/>
      <c r="H50" s="278"/>
      <c r="I50" s="278"/>
      <c r="J50" s="279"/>
      <c r="K50" s="279"/>
      <c r="L50" s="279"/>
      <c r="M50" s="280"/>
      <c r="N50" s="14"/>
      <c r="O50" s="15"/>
      <c r="P50" s="281"/>
      <c r="Q50" s="281"/>
      <c r="R50" s="281"/>
      <c r="S50" s="282"/>
    </row>
    <row r="51" spans="1:22" ht="15" thickTop="1">
      <c r="A51" s="18"/>
      <c r="B51" s="19"/>
      <c r="C51" s="20"/>
      <c r="D51" s="283"/>
      <c r="E51" s="284"/>
      <c r="F51" s="283"/>
      <c r="G51" s="284"/>
      <c r="H51" s="283"/>
      <c r="I51" s="284"/>
      <c r="J51" s="283"/>
      <c r="K51" s="284"/>
      <c r="L51" s="283"/>
      <c r="M51" s="284"/>
      <c r="N51" s="21"/>
      <c r="O51" s="22"/>
      <c r="P51" s="23"/>
      <c r="Q51" s="24"/>
      <c r="R51" s="285"/>
      <c r="S51" s="286"/>
      <c r="T51" s="287"/>
      <c r="U51" s="288"/>
      <c r="V51" s="25"/>
    </row>
    <row r="52" spans="1:22" ht="15">
      <c r="A52" s="26"/>
      <c r="B52" s="27"/>
      <c r="C52" s="28"/>
      <c r="D52" s="29"/>
      <c r="E52" s="30"/>
      <c r="F52" s="31"/>
      <c r="G52" s="32"/>
      <c r="H52" s="31"/>
      <c r="I52" s="32"/>
      <c r="J52" s="31"/>
      <c r="K52" s="32"/>
      <c r="L52" s="31"/>
      <c r="M52" s="32"/>
      <c r="N52" s="33"/>
      <c r="O52" s="34"/>
      <c r="P52" s="35"/>
      <c r="Q52" s="36"/>
      <c r="R52" s="289"/>
      <c r="S52" s="290"/>
      <c r="T52" s="37"/>
      <c r="U52" s="37"/>
      <c r="V52" s="38"/>
    </row>
    <row r="53" spans="1:22" ht="15">
      <c r="A53" s="39"/>
      <c r="B53" s="27"/>
      <c r="C53" s="28"/>
      <c r="D53" s="40"/>
      <c r="E53" s="41"/>
      <c r="F53" s="42"/>
      <c r="G53" s="43"/>
      <c r="H53" s="40"/>
      <c r="I53" s="41"/>
      <c r="J53" s="40"/>
      <c r="K53" s="41"/>
      <c r="L53" s="40"/>
      <c r="M53" s="41"/>
      <c r="N53" s="33"/>
      <c r="O53" s="34"/>
      <c r="P53" s="35"/>
      <c r="Q53" s="36"/>
      <c r="R53" s="289"/>
      <c r="S53" s="290"/>
      <c r="T53" s="37"/>
      <c r="U53" s="37"/>
      <c r="V53" s="38"/>
    </row>
    <row r="54" spans="1:22" ht="15">
      <c r="A54" s="39"/>
      <c r="B54" s="27"/>
      <c r="C54" s="28"/>
      <c r="D54" s="40"/>
      <c r="E54" s="41"/>
      <c r="F54" s="40"/>
      <c r="G54" s="41"/>
      <c r="H54" s="42"/>
      <c r="I54" s="43"/>
      <c r="J54" s="40"/>
      <c r="K54" s="41"/>
      <c r="L54" s="40"/>
      <c r="M54" s="41"/>
      <c r="N54" s="33"/>
      <c r="O54" s="34"/>
      <c r="P54" s="35"/>
      <c r="Q54" s="36"/>
      <c r="R54" s="289"/>
      <c r="S54" s="290"/>
      <c r="T54" s="37"/>
      <c r="U54" s="37"/>
      <c r="V54" s="38"/>
    </row>
    <row r="55" spans="1:22" ht="15.75" thickBot="1">
      <c r="A55" s="39"/>
      <c r="B55" s="44"/>
      <c r="C55" s="28"/>
      <c r="D55" s="40"/>
      <c r="E55" s="41"/>
      <c r="F55" s="40"/>
      <c r="G55" s="41"/>
      <c r="H55" s="40"/>
      <c r="I55" s="41"/>
      <c r="J55" s="42"/>
      <c r="K55" s="43"/>
      <c r="L55" s="40"/>
      <c r="M55" s="41"/>
      <c r="N55" s="33"/>
      <c r="O55" s="34"/>
      <c r="P55" s="35"/>
      <c r="Q55" s="36"/>
      <c r="R55" s="291"/>
      <c r="S55" s="292"/>
      <c r="T55" s="37"/>
      <c r="U55" s="37"/>
      <c r="V55" s="38"/>
    </row>
    <row r="56" spans="1:24" ht="15" thickTop="1">
      <c r="A56" s="4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9"/>
      <c r="T56" s="50"/>
      <c r="U56" s="51"/>
      <c r="V56" s="52"/>
      <c r="W56" s="51"/>
      <c r="X56" s="53"/>
    </row>
    <row r="57" spans="1:22" ht="15" thickBot="1">
      <c r="A57" s="54"/>
      <c r="B57" s="55"/>
      <c r="C57" s="56"/>
      <c r="D57" s="128"/>
      <c r="E57" s="57"/>
      <c r="F57" s="293"/>
      <c r="G57" s="294"/>
      <c r="H57" s="265"/>
      <c r="I57" s="266"/>
      <c r="J57" s="293"/>
      <c r="K57" s="266"/>
      <c r="L57" s="293"/>
      <c r="M57" s="266"/>
      <c r="N57" s="293"/>
      <c r="O57" s="266"/>
      <c r="P57" s="267"/>
      <c r="Q57" s="268"/>
      <c r="S57" s="58"/>
      <c r="T57" s="59"/>
      <c r="U57" s="60"/>
      <c r="V57" s="25"/>
    </row>
    <row r="58" spans="1:34" ht="15">
      <c r="A58" s="61"/>
      <c r="B58" s="62"/>
      <c r="C58" s="62"/>
      <c r="D58" s="129"/>
      <c r="E58" s="64"/>
      <c r="F58" s="299"/>
      <c r="G58" s="300"/>
      <c r="H58" s="301"/>
      <c r="I58" s="302"/>
      <c r="J58" s="301"/>
      <c r="K58" s="302"/>
      <c r="L58" s="301"/>
      <c r="M58" s="302"/>
      <c r="N58" s="295"/>
      <c r="O58" s="296"/>
      <c r="P58" s="65"/>
      <c r="Q58" s="66"/>
      <c r="R58" s="67"/>
      <c r="S58" s="68"/>
      <c r="T58" s="69"/>
      <c r="U58" s="70"/>
      <c r="V58" s="71"/>
      <c r="Y58" s="72"/>
      <c r="Z58" s="73"/>
      <c r="AA58" s="72"/>
      <c r="AB58" s="73"/>
      <c r="AC58" s="72"/>
      <c r="AD58" s="73"/>
      <c r="AE58" s="72"/>
      <c r="AF58" s="73"/>
      <c r="AG58" s="72"/>
      <c r="AH58" s="73"/>
    </row>
    <row r="59" spans="1:34" ht="15">
      <c r="A59" s="61"/>
      <c r="B59" s="62"/>
      <c r="C59" s="62"/>
      <c r="D59" s="130"/>
      <c r="E59" s="64"/>
      <c r="F59" s="297"/>
      <c r="G59" s="298"/>
      <c r="H59" s="297"/>
      <c r="I59" s="298"/>
      <c r="J59" s="297"/>
      <c r="K59" s="298"/>
      <c r="L59" s="297"/>
      <c r="M59" s="298"/>
      <c r="N59" s="297"/>
      <c r="O59" s="298"/>
      <c r="P59" s="65"/>
      <c r="Q59" s="66"/>
      <c r="R59" s="75"/>
      <c r="S59" s="76"/>
      <c r="T59" s="69"/>
      <c r="U59" s="70"/>
      <c r="V59" s="71"/>
      <c r="Y59" s="77"/>
      <c r="Z59" s="78"/>
      <c r="AA59" s="77"/>
      <c r="AB59" s="78"/>
      <c r="AC59" s="77"/>
      <c r="AD59" s="78"/>
      <c r="AE59" s="77"/>
      <c r="AF59" s="78"/>
      <c r="AG59" s="77"/>
      <c r="AH59" s="78"/>
    </row>
    <row r="60" spans="1:34" ht="15.75" thickBot="1">
      <c r="A60" s="61"/>
      <c r="B60" s="79"/>
      <c r="C60" s="79"/>
      <c r="D60" s="131"/>
      <c r="E60" s="57"/>
      <c r="F60" s="303"/>
      <c r="G60" s="304"/>
      <c r="H60" s="303"/>
      <c r="I60" s="304"/>
      <c r="J60" s="303"/>
      <c r="K60" s="304"/>
      <c r="L60" s="303"/>
      <c r="M60" s="304"/>
      <c r="N60" s="303"/>
      <c r="O60" s="304"/>
      <c r="P60" s="65"/>
      <c r="Q60" s="66"/>
      <c r="R60" s="75"/>
      <c r="S60" s="76"/>
      <c r="T60" s="69"/>
      <c r="U60" s="70"/>
      <c r="V60" s="71"/>
      <c r="Y60" s="77"/>
      <c r="Z60" s="78"/>
      <c r="AA60" s="77"/>
      <c r="AB60" s="78"/>
      <c r="AC60" s="77"/>
      <c r="AD60" s="78"/>
      <c r="AE60" s="77"/>
      <c r="AF60" s="78"/>
      <c r="AG60" s="77"/>
      <c r="AH60" s="78"/>
    </row>
    <row r="61" spans="1:34" ht="15">
      <c r="A61" s="61"/>
      <c r="B61" s="62"/>
      <c r="C61" s="62"/>
      <c r="D61" s="129"/>
      <c r="E61" s="64"/>
      <c r="F61" s="301"/>
      <c r="G61" s="302"/>
      <c r="H61" s="301"/>
      <c r="I61" s="302"/>
      <c r="J61" s="301"/>
      <c r="K61" s="302"/>
      <c r="L61" s="301"/>
      <c r="M61" s="302"/>
      <c r="N61" s="301"/>
      <c r="O61" s="302"/>
      <c r="P61" s="65"/>
      <c r="Q61" s="66"/>
      <c r="R61" s="75"/>
      <c r="S61" s="76"/>
      <c r="T61" s="69"/>
      <c r="U61" s="70"/>
      <c r="V61" s="71"/>
      <c r="Y61" s="77"/>
      <c r="Z61" s="78"/>
      <c r="AA61" s="77"/>
      <c r="AB61" s="78"/>
      <c r="AC61" s="77"/>
      <c r="AD61" s="78"/>
      <c r="AE61" s="77"/>
      <c r="AF61" s="78"/>
      <c r="AG61" s="77"/>
      <c r="AH61" s="78"/>
    </row>
    <row r="62" spans="1:34" ht="15">
      <c r="A62" s="61"/>
      <c r="B62" s="62"/>
      <c r="C62" s="62"/>
      <c r="D62" s="130"/>
      <c r="E62" s="64"/>
      <c r="F62" s="297"/>
      <c r="G62" s="298"/>
      <c r="H62" s="297"/>
      <c r="I62" s="298"/>
      <c r="J62" s="307"/>
      <c r="K62" s="308"/>
      <c r="L62" s="297"/>
      <c r="M62" s="298"/>
      <c r="N62" s="297"/>
      <c r="O62" s="298"/>
      <c r="P62" s="65"/>
      <c r="Q62" s="66"/>
      <c r="R62" s="75"/>
      <c r="S62" s="76"/>
      <c r="T62" s="69"/>
      <c r="U62" s="70"/>
      <c r="V62" s="71"/>
      <c r="Y62" s="77"/>
      <c r="Z62" s="78"/>
      <c r="AA62" s="77"/>
      <c r="AB62" s="78"/>
      <c r="AC62" s="77"/>
      <c r="AD62" s="78"/>
      <c r="AE62" s="77"/>
      <c r="AF62" s="78"/>
      <c r="AG62" s="77"/>
      <c r="AH62" s="78"/>
    </row>
    <row r="63" spans="1:34" ht="15.75" thickBot="1">
      <c r="A63" s="80"/>
      <c r="B63" s="81"/>
      <c r="C63" s="81"/>
      <c r="D63" s="132"/>
      <c r="E63" s="83"/>
      <c r="F63" s="305"/>
      <c r="G63" s="306"/>
      <c r="H63" s="305"/>
      <c r="I63" s="306"/>
      <c r="J63" s="305"/>
      <c r="K63" s="306"/>
      <c r="L63" s="305"/>
      <c r="M63" s="306"/>
      <c r="N63" s="305"/>
      <c r="O63" s="306"/>
      <c r="P63" s="84"/>
      <c r="Q63" s="85"/>
      <c r="R63" s="86"/>
      <c r="S63" s="16"/>
      <c r="T63" s="69"/>
      <c r="U63" s="70"/>
      <c r="V63" s="71"/>
      <c r="Y63" s="87"/>
      <c r="Z63" s="88"/>
      <c r="AA63" s="87"/>
      <c r="AB63" s="88"/>
      <c r="AC63" s="87"/>
      <c r="AD63" s="88"/>
      <c r="AE63" s="87"/>
      <c r="AF63" s="88"/>
      <c r="AG63" s="87"/>
      <c r="AH63" s="88"/>
    </row>
    <row r="64" ht="15" thickTop="1"/>
    <row r="65" spans="1:19" ht="15.75" hidden="1" thickTop="1">
      <c r="A65" s="3"/>
      <c r="B65" s="4"/>
      <c r="C65" s="5"/>
      <c r="D65" s="5"/>
      <c r="E65" s="5"/>
      <c r="F65" s="6"/>
      <c r="G65" s="5"/>
      <c r="H65" s="7"/>
      <c r="I65" s="8"/>
      <c r="J65" s="271"/>
      <c r="K65" s="271"/>
      <c r="L65" s="271"/>
      <c r="M65" s="272"/>
      <c r="N65" s="9"/>
      <c r="O65" s="10"/>
      <c r="P65" s="273"/>
      <c r="Q65" s="273"/>
      <c r="R65" s="273"/>
      <c r="S65" s="274"/>
    </row>
    <row r="66" spans="1:19" ht="15.75" hidden="1" thickBot="1">
      <c r="A66" s="11"/>
      <c r="B66" s="12"/>
      <c r="C66" s="13"/>
      <c r="D66" s="275"/>
      <c r="E66" s="275"/>
      <c r="F66" s="276"/>
      <c r="G66" s="277"/>
      <c r="H66" s="278"/>
      <c r="I66" s="278"/>
      <c r="J66" s="279"/>
      <c r="K66" s="279"/>
      <c r="L66" s="279"/>
      <c r="M66" s="280"/>
      <c r="N66" s="14"/>
      <c r="O66" s="15"/>
      <c r="P66" s="309"/>
      <c r="Q66" s="309"/>
      <c r="R66" s="309"/>
      <c r="S66" s="310"/>
    </row>
    <row r="67" spans="1:22" ht="15" hidden="1" thickTop="1">
      <c r="A67" s="18"/>
      <c r="B67" s="19"/>
      <c r="C67" s="20"/>
      <c r="D67" s="283"/>
      <c r="E67" s="284"/>
      <c r="F67" s="283"/>
      <c r="G67" s="284"/>
      <c r="H67" s="283"/>
      <c r="I67" s="284"/>
      <c r="J67" s="283"/>
      <c r="K67" s="284"/>
      <c r="L67" s="283"/>
      <c r="M67" s="284"/>
      <c r="N67" s="21"/>
      <c r="O67" s="22"/>
      <c r="P67" s="23"/>
      <c r="Q67" s="24"/>
      <c r="R67" s="285"/>
      <c r="S67" s="286"/>
      <c r="T67" s="287"/>
      <c r="U67" s="288"/>
      <c r="V67" s="25"/>
    </row>
    <row r="68" spans="1:22" ht="15" hidden="1">
      <c r="A68" s="26"/>
      <c r="B68" s="27"/>
      <c r="C68" s="28"/>
      <c r="D68" s="29"/>
      <c r="E68" s="30"/>
      <c r="F68" s="31"/>
      <c r="G68" s="32"/>
      <c r="H68" s="31"/>
      <c r="I68" s="32"/>
      <c r="J68" s="31"/>
      <c r="K68" s="32"/>
      <c r="L68" s="31"/>
      <c r="M68" s="32"/>
      <c r="N68" s="33"/>
      <c r="O68" s="34"/>
      <c r="P68" s="35"/>
      <c r="Q68" s="36"/>
      <c r="R68" s="289"/>
      <c r="S68" s="290"/>
      <c r="T68" s="37"/>
      <c r="U68" s="37"/>
      <c r="V68" s="38"/>
    </row>
    <row r="69" spans="1:22" ht="15" hidden="1">
      <c r="A69" s="39"/>
      <c r="B69" s="27"/>
      <c r="C69" s="28"/>
      <c r="D69" s="40"/>
      <c r="E69" s="41"/>
      <c r="F69" s="42"/>
      <c r="G69" s="43"/>
      <c r="H69" s="40"/>
      <c r="I69" s="41"/>
      <c r="J69" s="40"/>
      <c r="K69" s="41"/>
      <c r="L69" s="40"/>
      <c r="M69" s="41"/>
      <c r="N69" s="33"/>
      <c r="O69" s="34"/>
      <c r="P69" s="35"/>
      <c r="Q69" s="36"/>
      <c r="R69" s="289"/>
      <c r="S69" s="290"/>
      <c r="T69" s="37"/>
      <c r="U69" s="37"/>
      <c r="V69" s="38"/>
    </row>
    <row r="70" spans="1:22" ht="15" hidden="1">
      <c r="A70" s="39"/>
      <c r="B70" s="27"/>
      <c r="C70" s="28"/>
      <c r="D70" s="40"/>
      <c r="E70" s="41"/>
      <c r="F70" s="40"/>
      <c r="G70" s="41"/>
      <c r="H70" s="42"/>
      <c r="I70" s="43"/>
      <c r="J70" s="40"/>
      <c r="K70" s="41"/>
      <c r="L70" s="40"/>
      <c r="M70" s="41"/>
      <c r="N70" s="33"/>
      <c r="O70" s="34"/>
      <c r="P70" s="35"/>
      <c r="Q70" s="36"/>
      <c r="R70" s="289"/>
      <c r="S70" s="290"/>
      <c r="T70" s="37"/>
      <c r="U70" s="37"/>
      <c r="V70" s="38"/>
    </row>
    <row r="71" spans="1:22" ht="15.75" hidden="1" thickBot="1">
      <c r="A71" s="39"/>
      <c r="B71" s="44"/>
      <c r="C71" s="28"/>
      <c r="D71" s="40"/>
      <c r="E71" s="41"/>
      <c r="F71" s="40"/>
      <c r="G71" s="41"/>
      <c r="H71" s="40"/>
      <c r="I71" s="41"/>
      <c r="J71" s="42"/>
      <c r="K71" s="43"/>
      <c r="L71" s="40"/>
      <c r="M71" s="41"/>
      <c r="N71" s="33"/>
      <c r="O71" s="34"/>
      <c r="P71" s="35"/>
      <c r="Q71" s="36"/>
      <c r="R71" s="291"/>
      <c r="S71" s="292"/>
      <c r="T71" s="37"/>
      <c r="U71" s="37"/>
      <c r="V71" s="38"/>
    </row>
    <row r="72" spans="1:24" ht="15" hidden="1" thickTop="1">
      <c r="A72" s="45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/>
      <c r="S72" s="49"/>
      <c r="T72" s="50"/>
      <c r="U72" s="51"/>
      <c r="V72" s="52"/>
      <c r="W72" s="51"/>
      <c r="X72" s="53"/>
    </row>
    <row r="73" spans="1:22" ht="15" hidden="1" thickBot="1">
      <c r="A73" s="54"/>
      <c r="B73" s="55"/>
      <c r="C73" s="56"/>
      <c r="D73" s="56"/>
      <c r="E73" s="57"/>
      <c r="F73" s="293"/>
      <c r="G73" s="294"/>
      <c r="H73" s="265"/>
      <c r="I73" s="266"/>
      <c r="J73" s="265"/>
      <c r="K73" s="266"/>
      <c r="L73" s="265"/>
      <c r="M73" s="266"/>
      <c r="N73" s="265"/>
      <c r="O73" s="266"/>
      <c r="P73" s="267"/>
      <c r="Q73" s="268"/>
      <c r="S73" s="58"/>
      <c r="T73" s="59"/>
      <c r="U73" s="60"/>
      <c r="V73" s="25"/>
    </row>
    <row r="74" spans="1:34" ht="15" hidden="1">
      <c r="A74" s="61"/>
      <c r="B74" s="62"/>
      <c r="C74" s="62"/>
      <c r="D74" s="63"/>
      <c r="E74" s="64"/>
      <c r="F74" s="299"/>
      <c r="G74" s="300"/>
      <c r="H74" s="301"/>
      <c r="I74" s="302"/>
      <c r="J74" s="301"/>
      <c r="K74" s="302"/>
      <c r="L74" s="301"/>
      <c r="M74" s="302"/>
      <c r="N74" s="295"/>
      <c r="O74" s="296"/>
      <c r="P74" s="65"/>
      <c r="Q74" s="66"/>
      <c r="R74" s="67"/>
      <c r="S74" s="68"/>
      <c r="T74" s="69"/>
      <c r="U74" s="70"/>
      <c r="V74" s="71"/>
      <c r="Y74" s="72">
        <f aca="true" t="shared" si="0" ref="Y74:Y79">IF(F74="",0,IF(LEFT(F74,1)="-",ABS(F74),(IF(F74&gt;9,F74+2,11))))</f>
        <v>0</v>
      </c>
      <c r="Z74" s="73">
        <f aca="true" t="shared" si="1" ref="Z74:Z79">IF(F74="",0,IF(LEFT(F74,1)="-",(IF(ABS(F74)&gt;9,(ABS(F74)+2),11)),F74))</f>
        <v>0</v>
      </c>
      <c r="AA74" s="72">
        <f aca="true" t="shared" si="2" ref="AA74:AA79">IF(H74="",0,IF(LEFT(H74,1)="-",ABS(H74),(IF(H74&gt;9,H74+2,11))))</f>
        <v>0</v>
      </c>
      <c r="AB74" s="73">
        <f aca="true" t="shared" si="3" ref="AB74:AB79">IF(H74="",0,IF(LEFT(H74,1)="-",(IF(ABS(H74)&gt;9,(ABS(H74)+2),11)),H74))</f>
        <v>0</v>
      </c>
      <c r="AC74" s="72">
        <f aca="true" t="shared" si="4" ref="AC74:AC79">IF(J74="",0,IF(LEFT(J74,1)="-",ABS(J74),(IF(J74&gt;9,J74+2,11))))</f>
        <v>0</v>
      </c>
      <c r="AD74" s="73">
        <f aca="true" t="shared" si="5" ref="AD74:AD79">IF(J74="",0,IF(LEFT(J74,1)="-",(IF(ABS(J74)&gt;9,(ABS(J74)+2),11)),J74))</f>
        <v>0</v>
      </c>
      <c r="AE74" s="72">
        <f aca="true" t="shared" si="6" ref="AE74:AE79">IF(L74="",0,IF(LEFT(L74,1)="-",ABS(L74),(IF(L74&gt;9,L74+2,11))))</f>
        <v>0</v>
      </c>
      <c r="AF74" s="73">
        <f aca="true" t="shared" si="7" ref="AF74:AF79">IF(L74="",0,IF(LEFT(L74,1)="-",(IF(ABS(L74)&gt;9,(ABS(L74)+2),11)),L74))</f>
        <v>0</v>
      </c>
      <c r="AG74" s="72">
        <f aca="true" t="shared" si="8" ref="AG74:AG79">IF(N74="",0,IF(LEFT(N74,1)="-",ABS(N74),(IF(N74&gt;9,N74+2,11))))</f>
        <v>0</v>
      </c>
      <c r="AH74" s="73">
        <f aca="true" t="shared" si="9" ref="AH74:AH79">IF(N74="",0,IF(LEFT(N74,1)="-",(IF(ABS(N74)&gt;9,(ABS(N74)+2),11)),N74))</f>
        <v>0</v>
      </c>
    </row>
    <row r="75" spans="1:34" ht="15" hidden="1">
      <c r="A75" s="61"/>
      <c r="B75" s="62"/>
      <c r="C75" s="62"/>
      <c r="D75" s="74"/>
      <c r="E75" s="64"/>
      <c r="F75" s="297"/>
      <c r="G75" s="298"/>
      <c r="H75" s="297"/>
      <c r="I75" s="298"/>
      <c r="J75" s="297"/>
      <c r="K75" s="298"/>
      <c r="L75" s="297"/>
      <c r="M75" s="298"/>
      <c r="N75" s="297"/>
      <c r="O75" s="298"/>
      <c r="P75" s="65"/>
      <c r="Q75" s="66"/>
      <c r="R75" s="75"/>
      <c r="S75" s="76"/>
      <c r="T75" s="69"/>
      <c r="U75" s="70"/>
      <c r="V75" s="71"/>
      <c r="Y75" s="77">
        <f t="shared" si="0"/>
        <v>0</v>
      </c>
      <c r="Z75" s="78">
        <f t="shared" si="1"/>
        <v>0</v>
      </c>
      <c r="AA75" s="77">
        <f t="shared" si="2"/>
        <v>0</v>
      </c>
      <c r="AB75" s="78">
        <f t="shared" si="3"/>
        <v>0</v>
      </c>
      <c r="AC75" s="77">
        <f t="shared" si="4"/>
        <v>0</v>
      </c>
      <c r="AD75" s="78">
        <f t="shared" si="5"/>
        <v>0</v>
      </c>
      <c r="AE75" s="77">
        <f t="shared" si="6"/>
        <v>0</v>
      </c>
      <c r="AF75" s="78">
        <f t="shared" si="7"/>
        <v>0</v>
      </c>
      <c r="AG75" s="77">
        <f t="shared" si="8"/>
        <v>0</v>
      </c>
      <c r="AH75" s="78">
        <f t="shared" si="9"/>
        <v>0</v>
      </c>
    </row>
    <row r="76" spans="1:34" ht="15.75" hidden="1" thickBot="1">
      <c r="A76" s="61"/>
      <c r="B76" s="79"/>
      <c r="C76" s="79"/>
      <c r="D76" s="56"/>
      <c r="E76" s="57"/>
      <c r="F76" s="303"/>
      <c r="G76" s="304"/>
      <c r="H76" s="303"/>
      <c r="I76" s="304"/>
      <c r="J76" s="303"/>
      <c r="K76" s="304"/>
      <c r="L76" s="303"/>
      <c r="M76" s="304"/>
      <c r="N76" s="303"/>
      <c r="O76" s="304"/>
      <c r="P76" s="65"/>
      <c r="Q76" s="66"/>
      <c r="R76" s="75"/>
      <c r="S76" s="76"/>
      <c r="T76" s="69"/>
      <c r="U76" s="70"/>
      <c r="V76" s="71"/>
      <c r="Y76" s="77">
        <f t="shared" si="0"/>
        <v>0</v>
      </c>
      <c r="Z76" s="78">
        <f t="shared" si="1"/>
        <v>0</v>
      </c>
      <c r="AA76" s="77">
        <f t="shared" si="2"/>
        <v>0</v>
      </c>
      <c r="AB76" s="78">
        <f t="shared" si="3"/>
        <v>0</v>
      </c>
      <c r="AC76" s="77">
        <f t="shared" si="4"/>
        <v>0</v>
      </c>
      <c r="AD76" s="78">
        <f t="shared" si="5"/>
        <v>0</v>
      </c>
      <c r="AE76" s="77">
        <f t="shared" si="6"/>
        <v>0</v>
      </c>
      <c r="AF76" s="78">
        <f t="shared" si="7"/>
        <v>0</v>
      </c>
      <c r="AG76" s="77">
        <f t="shared" si="8"/>
        <v>0</v>
      </c>
      <c r="AH76" s="78">
        <f t="shared" si="9"/>
        <v>0</v>
      </c>
    </row>
    <row r="77" spans="1:34" ht="15" hidden="1">
      <c r="A77" s="61"/>
      <c r="B77" s="62"/>
      <c r="C77" s="62"/>
      <c r="D77" s="63"/>
      <c r="E77" s="64"/>
      <c r="F77" s="301"/>
      <c r="G77" s="302"/>
      <c r="H77" s="301"/>
      <c r="I77" s="302"/>
      <c r="J77" s="301"/>
      <c r="K77" s="302"/>
      <c r="L77" s="301"/>
      <c r="M77" s="302"/>
      <c r="N77" s="301"/>
      <c r="O77" s="302"/>
      <c r="P77" s="65"/>
      <c r="Q77" s="66"/>
      <c r="R77" s="75"/>
      <c r="S77" s="76"/>
      <c r="T77" s="69"/>
      <c r="U77" s="70"/>
      <c r="V77" s="71"/>
      <c r="Y77" s="77">
        <f t="shared" si="0"/>
        <v>0</v>
      </c>
      <c r="Z77" s="78">
        <f t="shared" si="1"/>
        <v>0</v>
      </c>
      <c r="AA77" s="77">
        <f t="shared" si="2"/>
        <v>0</v>
      </c>
      <c r="AB77" s="78">
        <f t="shared" si="3"/>
        <v>0</v>
      </c>
      <c r="AC77" s="77">
        <f t="shared" si="4"/>
        <v>0</v>
      </c>
      <c r="AD77" s="78">
        <f t="shared" si="5"/>
        <v>0</v>
      </c>
      <c r="AE77" s="77">
        <f t="shared" si="6"/>
        <v>0</v>
      </c>
      <c r="AF77" s="78">
        <f t="shared" si="7"/>
        <v>0</v>
      </c>
      <c r="AG77" s="77">
        <f t="shared" si="8"/>
        <v>0</v>
      </c>
      <c r="AH77" s="78">
        <f t="shared" si="9"/>
        <v>0</v>
      </c>
    </row>
    <row r="78" spans="1:34" ht="15" hidden="1">
      <c r="A78" s="61"/>
      <c r="B78" s="62"/>
      <c r="C78" s="62"/>
      <c r="D78" s="74"/>
      <c r="E78" s="64"/>
      <c r="F78" s="297"/>
      <c r="G78" s="298"/>
      <c r="H78" s="297"/>
      <c r="I78" s="298"/>
      <c r="J78" s="307"/>
      <c r="K78" s="308"/>
      <c r="L78" s="297"/>
      <c r="M78" s="298"/>
      <c r="N78" s="297"/>
      <c r="O78" s="298"/>
      <c r="P78" s="65"/>
      <c r="Q78" s="66"/>
      <c r="R78" s="75"/>
      <c r="S78" s="76"/>
      <c r="T78" s="69"/>
      <c r="U78" s="70"/>
      <c r="V78" s="71"/>
      <c r="Y78" s="77">
        <f t="shared" si="0"/>
        <v>0</v>
      </c>
      <c r="Z78" s="78">
        <f t="shared" si="1"/>
        <v>0</v>
      </c>
      <c r="AA78" s="77">
        <f t="shared" si="2"/>
        <v>0</v>
      </c>
      <c r="AB78" s="78">
        <f t="shared" si="3"/>
        <v>0</v>
      </c>
      <c r="AC78" s="77">
        <f t="shared" si="4"/>
        <v>0</v>
      </c>
      <c r="AD78" s="78">
        <f t="shared" si="5"/>
        <v>0</v>
      </c>
      <c r="AE78" s="77">
        <f t="shared" si="6"/>
        <v>0</v>
      </c>
      <c r="AF78" s="78">
        <f t="shared" si="7"/>
        <v>0</v>
      </c>
      <c r="AG78" s="77">
        <f t="shared" si="8"/>
        <v>0</v>
      </c>
      <c r="AH78" s="78">
        <f t="shared" si="9"/>
        <v>0</v>
      </c>
    </row>
    <row r="79" spans="1:34" ht="15.75" hidden="1" thickBot="1">
      <c r="A79" s="80"/>
      <c r="B79" s="81"/>
      <c r="C79" s="81"/>
      <c r="D79" s="82"/>
      <c r="E79" s="83"/>
      <c r="F79" s="305"/>
      <c r="G79" s="306"/>
      <c r="H79" s="305"/>
      <c r="I79" s="306"/>
      <c r="J79" s="305"/>
      <c r="K79" s="306"/>
      <c r="L79" s="305"/>
      <c r="M79" s="306"/>
      <c r="N79" s="305"/>
      <c r="O79" s="306"/>
      <c r="P79" s="84"/>
      <c r="Q79" s="85"/>
      <c r="R79" s="86"/>
      <c r="S79" s="16"/>
      <c r="T79" s="69"/>
      <c r="U79" s="70"/>
      <c r="V79" s="71"/>
      <c r="Y79" s="87">
        <f t="shared" si="0"/>
        <v>0</v>
      </c>
      <c r="Z79" s="88">
        <f t="shared" si="1"/>
        <v>0</v>
      </c>
      <c r="AA79" s="87">
        <f t="shared" si="2"/>
        <v>0</v>
      </c>
      <c r="AB79" s="88">
        <f t="shared" si="3"/>
        <v>0</v>
      </c>
      <c r="AC79" s="87">
        <f t="shared" si="4"/>
        <v>0</v>
      </c>
      <c r="AD79" s="88">
        <f t="shared" si="5"/>
        <v>0</v>
      </c>
      <c r="AE79" s="87">
        <f t="shared" si="6"/>
        <v>0</v>
      </c>
      <c r="AF79" s="88">
        <f t="shared" si="7"/>
        <v>0</v>
      </c>
      <c r="AG79" s="87">
        <f t="shared" si="8"/>
        <v>0</v>
      </c>
      <c r="AH79" s="88">
        <f t="shared" si="9"/>
        <v>0</v>
      </c>
    </row>
    <row r="80" ht="15.75" hidden="1" thickBot="1" thickTop="1"/>
    <row r="81" spans="1:19" ht="15.75" hidden="1" thickTop="1">
      <c r="A81" s="3"/>
      <c r="B81" s="4"/>
      <c r="C81" s="5"/>
      <c r="D81" s="5"/>
      <c r="E81" s="5"/>
      <c r="F81" s="6"/>
      <c r="G81" s="5"/>
      <c r="H81" s="7"/>
      <c r="I81" s="8"/>
      <c r="J81" s="271"/>
      <c r="K81" s="271"/>
      <c r="L81" s="271"/>
      <c r="M81" s="272"/>
      <c r="N81" s="9"/>
      <c r="O81" s="10"/>
      <c r="P81" s="273"/>
      <c r="Q81" s="273"/>
      <c r="R81" s="273"/>
      <c r="S81" s="274"/>
    </row>
    <row r="82" spans="1:19" ht="15.75" hidden="1" thickBot="1">
      <c r="A82" s="11"/>
      <c r="B82" s="12"/>
      <c r="C82" s="13"/>
      <c r="D82" s="275"/>
      <c r="E82" s="275"/>
      <c r="F82" s="276"/>
      <c r="G82" s="277"/>
      <c r="H82" s="278"/>
      <c r="I82" s="278"/>
      <c r="J82" s="279"/>
      <c r="K82" s="279"/>
      <c r="L82" s="279"/>
      <c r="M82" s="280"/>
      <c r="N82" s="14"/>
      <c r="O82" s="15"/>
      <c r="P82" s="309"/>
      <c r="Q82" s="309"/>
      <c r="R82" s="309"/>
      <c r="S82" s="310"/>
    </row>
    <row r="83" spans="1:22" ht="15" hidden="1" thickTop="1">
      <c r="A83" s="18"/>
      <c r="B83" s="19"/>
      <c r="C83" s="20"/>
      <c r="D83" s="283"/>
      <c r="E83" s="284"/>
      <c r="F83" s="283"/>
      <c r="G83" s="284"/>
      <c r="H83" s="283"/>
      <c r="I83" s="284"/>
      <c r="J83" s="283"/>
      <c r="K83" s="284"/>
      <c r="L83" s="283"/>
      <c r="M83" s="284"/>
      <c r="N83" s="21"/>
      <c r="O83" s="22"/>
      <c r="P83" s="23"/>
      <c r="Q83" s="24"/>
      <c r="R83" s="285"/>
      <c r="S83" s="286"/>
      <c r="T83" s="287"/>
      <c r="U83" s="288"/>
      <c r="V83" s="25"/>
    </row>
    <row r="84" spans="1:22" ht="15" hidden="1">
      <c r="A84" s="26"/>
      <c r="B84" s="27"/>
      <c r="C84" s="28"/>
      <c r="D84" s="29"/>
      <c r="E84" s="30"/>
      <c r="F84" s="31"/>
      <c r="G84" s="32"/>
      <c r="H84" s="31"/>
      <c r="I84" s="32"/>
      <c r="J84" s="31"/>
      <c r="K84" s="32"/>
      <c r="L84" s="31"/>
      <c r="M84" s="32"/>
      <c r="N84" s="33"/>
      <c r="O84" s="34"/>
      <c r="P84" s="35"/>
      <c r="Q84" s="36"/>
      <c r="R84" s="289"/>
      <c r="S84" s="290"/>
      <c r="T84" s="37"/>
      <c r="U84" s="37"/>
      <c r="V84" s="38"/>
    </row>
    <row r="85" spans="1:22" ht="15" hidden="1">
      <c r="A85" s="39"/>
      <c r="B85" s="27"/>
      <c r="C85" s="28"/>
      <c r="D85" s="40"/>
      <c r="E85" s="41"/>
      <c r="F85" s="42"/>
      <c r="G85" s="43"/>
      <c r="H85" s="40"/>
      <c r="I85" s="41"/>
      <c r="J85" s="40"/>
      <c r="K85" s="41"/>
      <c r="L85" s="40"/>
      <c r="M85" s="41"/>
      <c r="N85" s="33"/>
      <c r="O85" s="34"/>
      <c r="P85" s="35"/>
      <c r="Q85" s="36"/>
      <c r="R85" s="289"/>
      <c r="S85" s="290"/>
      <c r="T85" s="37"/>
      <c r="U85" s="37"/>
      <c r="V85" s="38"/>
    </row>
    <row r="86" spans="1:22" ht="15" hidden="1">
      <c r="A86" s="39"/>
      <c r="B86" s="27"/>
      <c r="C86" s="28"/>
      <c r="D86" s="40"/>
      <c r="E86" s="41"/>
      <c r="F86" s="40"/>
      <c r="G86" s="41"/>
      <c r="H86" s="42"/>
      <c r="I86" s="43"/>
      <c r="J86" s="40"/>
      <c r="K86" s="41"/>
      <c r="L86" s="40"/>
      <c r="M86" s="41"/>
      <c r="N86" s="33"/>
      <c r="O86" s="34"/>
      <c r="P86" s="35"/>
      <c r="Q86" s="36"/>
      <c r="R86" s="289"/>
      <c r="S86" s="290"/>
      <c r="T86" s="37"/>
      <c r="U86" s="37"/>
      <c r="V86" s="38"/>
    </row>
    <row r="87" spans="1:22" ht="15.75" hidden="1" thickBot="1">
      <c r="A87" s="39"/>
      <c r="B87" s="44"/>
      <c r="C87" s="28"/>
      <c r="D87" s="40"/>
      <c r="E87" s="41"/>
      <c r="F87" s="40"/>
      <c r="G87" s="41"/>
      <c r="H87" s="40"/>
      <c r="I87" s="41"/>
      <c r="J87" s="42"/>
      <c r="K87" s="43"/>
      <c r="L87" s="40"/>
      <c r="M87" s="41"/>
      <c r="N87" s="33"/>
      <c r="O87" s="34"/>
      <c r="P87" s="35"/>
      <c r="Q87" s="36"/>
      <c r="R87" s="291"/>
      <c r="S87" s="292"/>
      <c r="T87" s="37"/>
      <c r="U87" s="37"/>
      <c r="V87" s="38"/>
    </row>
    <row r="88" spans="1:24" ht="15" hidden="1" thickTop="1">
      <c r="A88" s="45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49"/>
      <c r="T88" s="50"/>
      <c r="U88" s="51"/>
      <c r="V88" s="52"/>
      <c r="W88" s="51"/>
      <c r="X88" s="53"/>
    </row>
    <row r="89" spans="1:22" ht="15" hidden="1" thickBot="1">
      <c r="A89" s="54"/>
      <c r="B89" s="55"/>
      <c r="C89" s="56"/>
      <c r="D89" s="56"/>
      <c r="E89" s="57"/>
      <c r="F89" s="293"/>
      <c r="G89" s="294"/>
      <c r="H89" s="265"/>
      <c r="I89" s="266"/>
      <c r="J89" s="265"/>
      <c r="K89" s="266"/>
      <c r="L89" s="265"/>
      <c r="M89" s="266"/>
      <c r="N89" s="265"/>
      <c r="O89" s="266"/>
      <c r="P89" s="267"/>
      <c r="Q89" s="268"/>
      <c r="S89" s="58"/>
      <c r="T89" s="59"/>
      <c r="U89" s="60"/>
      <c r="V89" s="25"/>
    </row>
    <row r="90" spans="1:34" ht="15" hidden="1">
      <c r="A90" s="61"/>
      <c r="B90" s="62"/>
      <c r="C90" s="62"/>
      <c r="D90" s="63"/>
      <c r="E90" s="64"/>
      <c r="F90" s="299"/>
      <c r="G90" s="300"/>
      <c r="H90" s="301"/>
      <c r="I90" s="302"/>
      <c r="J90" s="301"/>
      <c r="K90" s="302"/>
      <c r="L90" s="301"/>
      <c r="M90" s="302"/>
      <c r="N90" s="295"/>
      <c r="O90" s="296"/>
      <c r="P90" s="65"/>
      <c r="Q90" s="66"/>
      <c r="R90" s="67"/>
      <c r="S90" s="68"/>
      <c r="T90" s="69"/>
      <c r="U90" s="70"/>
      <c r="V90" s="71"/>
      <c r="Y90" s="72">
        <f aca="true" t="shared" si="10" ref="Y90:Y95">IF(F90="",0,IF(LEFT(F90,1)="-",ABS(F90),(IF(F90&gt;9,F90+2,11))))</f>
        <v>0</v>
      </c>
      <c r="Z90" s="73">
        <f aca="true" t="shared" si="11" ref="Z90:Z95">IF(F90="",0,IF(LEFT(F90,1)="-",(IF(ABS(F90)&gt;9,(ABS(F90)+2),11)),F90))</f>
        <v>0</v>
      </c>
      <c r="AA90" s="72">
        <f aca="true" t="shared" si="12" ref="AA90:AA95">IF(H90="",0,IF(LEFT(H90,1)="-",ABS(H90),(IF(H90&gt;9,H90+2,11))))</f>
        <v>0</v>
      </c>
      <c r="AB90" s="73">
        <f aca="true" t="shared" si="13" ref="AB90:AB95">IF(H90="",0,IF(LEFT(H90,1)="-",(IF(ABS(H90)&gt;9,(ABS(H90)+2),11)),H90))</f>
        <v>0</v>
      </c>
      <c r="AC90" s="72">
        <f aca="true" t="shared" si="14" ref="AC90:AC95">IF(J90="",0,IF(LEFT(J90,1)="-",ABS(J90),(IF(J90&gt;9,J90+2,11))))</f>
        <v>0</v>
      </c>
      <c r="AD90" s="73">
        <f aca="true" t="shared" si="15" ref="AD90:AD95">IF(J90="",0,IF(LEFT(J90,1)="-",(IF(ABS(J90)&gt;9,(ABS(J90)+2),11)),J90))</f>
        <v>0</v>
      </c>
      <c r="AE90" s="72">
        <f aca="true" t="shared" si="16" ref="AE90:AE95">IF(L90="",0,IF(LEFT(L90,1)="-",ABS(L90),(IF(L90&gt;9,L90+2,11))))</f>
        <v>0</v>
      </c>
      <c r="AF90" s="73">
        <f aca="true" t="shared" si="17" ref="AF90:AF95">IF(L90="",0,IF(LEFT(L90,1)="-",(IF(ABS(L90)&gt;9,(ABS(L90)+2),11)),L90))</f>
        <v>0</v>
      </c>
      <c r="AG90" s="72">
        <f aca="true" t="shared" si="18" ref="AG90:AG95">IF(N90="",0,IF(LEFT(N90,1)="-",ABS(N90),(IF(N90&gt;9,N90+2,11))))</f>
        <v>0</v>
      </c>
      <c r="AH90" s="73">
        <f aca="true" t="shared" si="19" ref="AH90:AH95">IF(N90="",0,IF(LEFT(N90,1)="-",(IF(ABS(N90)&gt;9,(ABS(N90)+2),11)),N90))</f>
        <v>0</v>
      </c>
    </row>
    <row r="91" spans="1:34" ht="15" hidden="1">
      <c r="A91" s="61"/>
      <c r="B91" s="62"/>
      <c r="C91" s="62"/>
      <c r="D91" s="74"/>
      <c r="E91" s="64"/>
      <c r="F91" s="297"/>
      <c r="G91" s="298"/>
      <c r="H91" s="297"/>
      <c r="I91" s="298"/>
      <c r="J91" s="297"/>
      <c r="K91" s="298"/>
      <c r="L91" s="297"/>
      <c r="M91" s="298"/>
      <c r="N91" s="297"/>
      <c r="O91" s="298"/>
      <c r="P91" s="65"/>
      <c r="Q91" s="66"/>
      <c r="R91" s="75"/>
      <c r="S91" s="76"/>
      <c r="T91" s="69"/>
      <c r="U91" s="70"/>
      <c r="V91" s="71"/>
      <c r="Y91" s="77">
        <f t="shared" si="10"/>
        <v>0</v>
      </c>
      <c r="Z91" s="78">
        <f t="shared" si="11"/>
        <v>0</v>
      </c>
      <c r="AA91" s="77">
        <f t="shared" si="12"/>
        <v>0</v>
      </c>
      <c r="AB91" s="78">
        <f t="shared" si="13"/>
        <v>0</v>
      </c>
      <c r="AC91" s="77">
        <f t="shared" si="14"/>
        <v>0</v>
      </c>
      <c r="AD91" s="78">
        <f t="shared" si="15"/>
        <v>0</v>
      </c>
      <c r="AE91" s="77">
        <f t="shared" si="16"/>
        <v>0</v>
      </c>
      <c r="AF91" s="78">
        <f t="shared" si="17"/>
        <v>0</v>
      </c>
      <c r="AG91" s="77">
        <f t="shared" si="18"/>
        <v>0</v>
      </c>
      <c r="AH91" s="78">
        <f t="shared" si="19"/>
        <v>0</v>
      </c>
    </row>
    <row r="92" spans="1:34" ht="15.75" hidden="1" thickBot="1">
      <c r="A92" s="61"/>
      <c r="B92" s="79"/>
      <c r="C92" s="79"/>
      <c r="D92" s="56"/>
      <c r="E92" s="57"/>
      <c r="F92" s="303"/>
      <c r="G92" s="304"/>
      <c r="H92" s="303"/>
      <c r="I92" s="304"/>
      <c r="J92" s="303"/>
      <c r="K92" s="304"/>
      <c r="L92" s="303"/>
      <c r="M92" s="304"/>
      <c r="N92" s="303"/>
      <c r="O92" s="304"/>
      <c r="P92" s="65"/>
      <c r="Q92" s="66"/>
      <c r="R92" s="75"/>
      <c r="S92" s="76"/>
      <c r="T92" s="69"/>
      <c r="U92" s="70"/>
      <c r="V92" s="71"/>
      <c r="Y92" s="77">
        <f t="shared" si="10"/>
        <v>0</v>
      </c>
      <c r="Z92" s="78">
        <f t="shared" si="11"/>
        <v>0</v>
      </c>
      <c r="AA92" s="77">
        <f t="shared" si="12"/>
        <v>0</v>
      </c>
      <c r="AB92" s="78">
        <f t="shared" si="13"/>
        <v>0</v>
      </c>
      <c r="AC92" s="77">
        <f t="shared" si="14"/>
        <v>0</v>
      </c>
      <c r="AD92" s="78">
        <f t="shared" si="15"/>
        <v>0</v>
      </c>
      <c r="AE92" s="77">
        <f t="shared" si="16"/>
        <v>0</v>
      </c>
      <c r="AF92" s="78">
        <f t="shared" si="17"/>
        <v>0</v>
      </c>
      <c r="AG92" s="77">
        <f t="shared" si="18"/>
        <v>0</v>
      </c>
      <c r="AH92" s="78">
        <f t="shared" si="19"/>
        <v>0</v>
      </c>
    </row>
    <row r="93" spans="1:34" ht="15" hidden="1">
      <c r="A93" s="61"/>
      <c r="B93" s="62"/>
      <c r="C93" s="62"/>
      <c r="D93" s="63"/>
      <c r="E93" s="64"/>
      <c r="F93" s="301"/>
      <c r="G93" s="302"/>
      <c r="H93" s="301"/>
      <c r="I93" s="302"/>
      <c r="J93" s="301"/>
      <c r="K93" s="302"/>
      <c r="L93" s="301"/>
      <c r="M93" s="302"/>
      <c r="N93" s="301"/>
      <c r="O93" s="302"/>
      <c r="P93" s="65"/>
      <c r="Q93" s="66"/>
      <c r="R93" s="75"/>
      <c r="S93" s="76"/>
      <c r="T93" s="69"/>
      <c r="U93" s="70"/>
      <c r="V93" s="71"/>
      <c r="Y93" s="77">
        <f t="shared" si="10"/>
        <v>0</v>
      </c>
      <c r="Z93" s="78">
        <f t="shared" si="11"/>
        <v>0</v>
      </c>
      <c r="AA93" s="77">
        <f t="shared" si="12"/>
        <v>0</v>
      </c>
      <c r="AB93" s="78">
        <f t="shared" si="13"/>
        <v>0</v>
      </c>
      <c r="AC93" s="77">
        <f t="shared" si="14"/>
        <v>0</v>
      </c>
      <c r="AD93" s="78">
        <f t="shared" si="15"/>
        <v>0</v>
      </c>
      <c r="AE93" s="77">
        <f t="shared" si="16"/>
        <v>0</v>
      </c>
      <c r="AF93" s="78">
        <f t="shared" si="17"/>
        <v>0</v>
      </c>
      <c r="AG93" s="77">
        <f t="shared" si="18"/>
        <v>0</v>
      </c>
      <c r="AH93" s="78">
        <f t="shared" si="19"/>
        <v>0</v>
      </c>
    </row>
    <row r="94" spans="1:34" ht="15" hidden="1">
      <c r="A94" s="61"/>
      <c r="B94" s="62"/>
      <c r="C94" s="62"/>
      <c r="D94" s="74"/>
      <c r="E94" s="64"/>
      <c r="F94" s="297"/>
      <c r="G94" s="298"/>
      <c r="H94" s="297"/>
      <c r="I94" s="298"/>
      <c r="J94" s="307"/>
      <c r="K94" s="308"/>
      <c r="L94" s="297"/>
      <c r="M94" s="298"/>
      <c r="N94" s="297"/>
      <c r="O94" s="298"/>
      <c r="P94" s="65"/>
      <c r="Q94" s="66"/>
      <c r="R94" s="75"/>
      <c r="S94" s="76"/>
      <c r="T94" s="69"/>
      <c r="U94" s="70"/>
      <c r="V94" s="71"/>
      <c r="Y94" s="77">
        <f t="shared" si="10"/>
        <v>0</v>
      </c>
      <c r="Z94" s="78">
        <f t="shared" si="11"/>
        <v>0</v>
      </c>
      <c r="AA94" s="77">
        <f t="shared" si="12"/>
        <v>0</v>
      </c>
      <c r="AB94" s="78">
        <f t="shared" si="13"/>
        <v>0</v>
      </c>
      <c r="AC94" s="77">
        <f t="shared" si="14"/>
        <v>0</v>
      </c>
      <c r="AD94" s="78">
        <f t="shared" si="15"/>
        <v>0</v>
      </c>
      <c r="AE94" s="77">
        <f t="shared" si="16"/>
        <v>0</v>
      </c>
      <c r="AF94" s="78">
        <f t="shared" si="17"/>
        <v>0</v>
      </c>
      <c r="AG94" s="77">
        <f t="shared" si="18"/>
        <v>0</v>
      </c>
      <c r="AH94" s="78">
        <f t="shared" si="19"/>
        <v>0</v>
      </c>
    </row>
    <row r="95" spans="1:34" ht="15.75" hidden="1" thickBot="1">
      <c r="A95" s="80"/>
      <c r="B95" s="81"/>
      <c r="C95" s="81"/>
      <c r="D95" s="82"/>
      <c r="E95" s="83"/>
      <c r="F95" s="305"/>
      <c r="G95" s="306"/>
      <c r="H95" s="305"/>
      <c r="I95" s="306"/>
      <c r="J95" s="305"/>
      <c r="K95" s="306"/>
      <c r="L95" s="305"/>
      <c r="M95" s="306"/>
      <c r="N95" s="305"/>
      <c r="O95" s="306"/>
      <c r="P95" s="84"/>
      <c r="Q95" s="85"/>
      <c r="R95" s="86"/>
      <c r="S95" s="16"/>
      <c r="T95" s="69"/>
      <c r="U95" s="70"/>
      <c r="V95" s="71"/>
      <c r="Y95" s="87">
        <f t="shared" si="10"/>
        <v>0</v>
      </c>
      <c r="Z95" s="88">
        <f t="shared" si="11"/>
        <v>0</v>
      </c>
      <c r="AA95" s="87">
        <f t="shared" si="12"/>
        <v>0</v>
      </c>
      <c r="AB95" s="88">
        <f t="shared" si="13"/>
        <v>0</v>
      </c>
      <c r="AC95" s="87">
        <f t="shared" si="14"/>
        <v>0</v>
      </c>
      <c r="AD95" s="88">
        <f t="shared" si="15"/>
        <v>0</v>
      </c>
      <c r="AE95" s="87">
        <f t="shared" si="16"/>
        <v>0</v>
      </c>
      <c r="AF95" s="88">
        <f t="shared" si="17"/>
        <v>0</v>
      </c>
      <c r="AG95" s="87">
        <f t="shared" si="18"/>
        <v>0</v>
      </c>
      <c r="AH95" s="88">
        <f t="shared" si="19"/>
        <v>0</v>
      </c>
    </row>
    <row r="96" ht="15.75" hidden="1" thickBot="1" thickTop="1"/>
    <row r="97" spans="1:19" ht="15.75" hidden="1" thickTop="1">
      <c r="A97" s="3"/>
      <c r="B97" s="4"/>
      <c r="C97" s="5"/>
      <c r="D97" s="5"/>
      <c r="E97" s="5"/>
      <c r="F97" s="6"/>
      <c r="G97" s="5"/>
      <c r="H97" s="7"/>
      <c r="I97" s="8"/>
      <c r="J97" s="271"/>
      <c r="K97" s="271"/>
      <c r="L97" s="271"/>
      <c r="M97" s="272"/>
      <c r="N97" s="9"/>
      <c r="O97" s="10"/>
      <c r="P97" s="273"/>
      <c r="Q97" s="273"/>
      <c r="R97" s="273"/>
      <c r="S97" s="274"/>
    </row>
    <row r="98" spans="1:19" ht="15.75" hidden="1" thickBot="1">
      <c r="A98" s="11"/>
      <c r="B98" s="12"/>
      <c r="C98" s="13"/>
      <c r="D98" s="275"/>
      <c r="E98" s="275"/>
      <c r="F98" s="276"/>
      <c r="G98" s="277"/>
      <c r="H98" s="278"/>
      <c r="I98" s="278"/>
      <c r="J98" s="279"/>
      <c r="K98" s="279"/>
      <c r="L98" s="279"/>
      <c r="M98" s="280"/>
      <c r="N98" s="14"/>
      <c r="O98" s="15"/>
      <c r="P98" s="309"/>
      <c r="Q98" s="309"/>
      <c r="R98" s="309"/>
      <c r="S98" s="310"/>
    </row>
    <row r="99" spans="1:22" ht="15" hidden="1" thickTop="1">
      <c r="A99" s="18"/>
      <c r="B99" s="19"/>
      <c r="C99" s="20"/>
      <c r="D99" s="283"/>
      <c r="E99" s="284"/>
      <c r="F99" s="283"/>
      <c r="G99" s="284"/>
      <c r="H99" s="283"/>
      <c r="I99" s="284"/>
      <c r="J99" s="283"/>
      <c r="K99" s="284"/>
      <c r="L99" s="283"/>
      <c r="M99" s="284"/>
      <c r="N99" s="21"/>
      <c r="O99" s="22"/>
      <c r="P99" s="23"/>
      <c r="Q99" s="24"/>
      <c r="R99" s="285"/>
      <c r="S99" s="286"/>
      <c r="T99" s="287"/>
      <c r="U99" s="288"/>
      <c r="V99" s="25"/>
    </row>
    <row r="100" spans="1:22" ht="15" hidden="1">
      <c r="A100" s="26"/>
      <c r="B100" s="27"/>
      <c r="C100" s="28"/>
      <c r="D100" s="29"/>
      <c r="E100" s="30"/>
      <c r="F100" s="31"/>
      <c r="G100" s="32"/>
      <c r="H100" s="31"/>
      <c r="I100" s="32"/>
      <c r="J100" s="31"/>
      <c r="K100" s="32"/>
      <c r="L100" s="31"/>
      <c r="M100" s="32"/>
      <c r="N100" s="33"/>
      <c r="O100" s="34"/>
      <c r="P100" s="35"/>
      <c r="Q100" s="36"/>
      <c r="R100" s="289"/>
      <c r="S100" s="290"/>
      <c r="T100" s="37"/>
      <c r="U100" s="37"/>
      <c r="V100" s="38"/>
    </row>
    <row r="101" spans="1:22" ht="15" hidden="1">
      <c r="A101" s="39"/>
      <c r="B101" s="27"/>
      <c r="C101" s="28"/>
      <c r="D101" s="40"/>
      <c r="E101" s="41"/>
      <c r="F101" s="42"/>
      <c r="G101" s="43"/>
      <c r="H101" s="40"/>
      <c r="I101" s="41"/>
      <c r="J101" s="40"/>
      <c r="K101" s="41"/>
      <c r="L101" s="40"/>
      <c r="M101" s="41"/>
      <c r="N101" s="33"/>
      <c r="O101" s="34"/>
      <c r="P101" s="35"/>
      <c r="Q101" s="36"/>
      <c r="R101" s="289"/>
      <c r="S101" s="290"/>
      <c r="T101" s="37"/>
      <c r="U101" s="37"/>
      <c r="V101" s="38"/>
    </row>
    <row r="102" spans="1:22" ht="15" hidden="1">
      <c r="A102" s="39"/>
      <c r="B102" s="27"/>
      <c r="C102" s="28"/>
      <c r="D102" s="40"/>
      <c r="E102" s="41"/>
      <c r="F102" s="40"/>
      <c r="G102" s="41"/>
      <c r="H102" s="42"/>
      <c r="I102" s="43"/>
      <c r="J102" s="40"/>
      <c r="K102" s="41"/>
      <c r="L102" s="40"/>
      <c r="M102" s="41"/>
      <c r="N102" s="33"/>
      <c r="O102" s="34"/>
      <c r="P102" s="35"/>
      <c r="Q102" s="36"/>
      <c r="R102" s="289"/>
      <c r="S102" s="290"/>
      <c r="T102" s="37"/>
      <c r="U102" s="37"/>
      <c r="V102" s="38"/>
    </row>
    <row r="103" spans="1:22" ht="15.75" hidden="1" thickBot="1">
      <c r="A103" s="39"/>
      <c r="B103" s="44"/>
      <c r="C103" s="28"/>
      <c r="D103" s="40"/>
      <c r="E103" s="41"/>
      <c r="F103" s="40"/>
      <c r="G103" s="41"/>
      <c r="H103" s="40"/>
      <c r="I103" s="41"/>
      <c r="J103" s="42"/>
      <c r="K103" s="43"/>
      <c r="L103" s="40"/>
      <c r="M103" s="41"/>
      <c r="N103" s="33"/>
      <c r="O103" s="34"/>
      <c r="P103" s="35"/>
      <c r="Q103" s="36"/>
      <c r="R103" s="291"/>
      <c r="S103" s="292"/>
      <c r="T103" s="37"/>
      <c r="U103" s="37"/>
      <c r="V103" s="38"/>
    </row>
    <row r="104" spans="1:24" ht="15" hidden="1" thickTop="1">
      <c r="A104" s="45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S104" s="49"/>
      <c r="T104" s="50"/>
      <c r="U104" s="51"/>
      <c r="V104" s="52"/>
      <c r="W104" s="51"/>
      <c r="X104" s="53"/>
    </row>
    <row r="105" spans="1:22" ht="15" hidden="1" thickBot="1">
      <c r="A105" s="54"/>
      <c r="B105" s="55"/>
      <c r="C105" s="56"/>
      <c r="D105" s="56"/>
      <c r="E105" s="57"/>
      <c r="F105" s="293"/>
      <c r="G105" s="294"/>
      <c r="H105" s="265"/>
      <c r="I105" s="266"/>
      <c r="J105" s="265"/>
      <c r="K105" s="266"/>
      <c r="L105" s="265"/>
      <c r="M105" s="266"/>
      <c r="N105" s="265"/>
      <c r="O105" s="266"/>
      <c r="P105" s="267"/>
      <c r="Q105" s="268"/>
      <c r="S105" s="58"/>
      <c r="T105" s="59"/>
      <c r="U105" s="60"/>
      <c r="V105" s="25"/>
    </row>
    <row r="106" spans="1:34" ht="15" hidden="1">
      <c r="A106" s="61"/>
      <c r="B106" s="62"/>
      <c r="C106" s="62"/>
      <c r="D106" s="63"/>
      <c r="E106" s="64"/>
      <c r="F106" s="299"/>
      <c r="G106" s="300"/>
      <c r="H106" s="301"/>
      <c r="I106" s="302"/>
      <c r="J106" s="301"/>
      <c r="K106" s="302"/>
      <c r="L106" s="301"/>
      <c r="M106" s="302"/>
      <c r="N106" s="295"/>
      <c r="O106" s="296"/>
      <c r="P106" s="65"/>
      <c r="Q106" s="66"/>
      <c r="R106" s="67"/>
      <c r="S106" s="68"/>
      <c r="T106" s="69"/>
      <c r="U106" s="70"/>
      <c r="V106" s="71"/>
      <c r="Y106" s="72">
        <f aca="true" t="shared" si="20" ref="Y106:Y111">IF(F106="",0,IF(LEFT(F106,1)="-",ABS(F106),(IF(F106&gt;9,F106+2,11))))</f>
        <v>0</v>
      </c>
      <c r="Z106" s="73">
        <f aca="true" t="shared" si="21" ref="Z106:Z111">IF(F106="",0,IF(LEFT(F106,1)="-",(IF(ABS(F106)&gt;9,(ABS(F106)+2),11)),F106))</f>
        <v>0</v>
      </c>
      <c r="AA106" s="72">
        <f aca="true" t="shared" si="22" ref="AA106:AA111">IF(H106="",0,IF(LEFT(H106,1)="-",ABS(H106),(IF(H106&gt;9,H106+2,11))))</f>
        <v>0</v>
      </c>
      <c r="AB106" s="73">
        <f aca="true" t="shared" si="23" ref="AB106:AB111">IF(H106="",0,IF(LEFT(H106,1)="-",(IF(ABS(H106)&gt;9,(ABS(H106)+2),11)),H106))</f>
        <v>0</v>
      </c>
      <c r="AC106" s="72">
        <f aca="true" t="shared" si="24" ref="AC106:AC111">IF(J106="",0,IF(LEFT(J106,1)="-",ABS(J106),(IF(J106&gt;9,J106+2,11))))</f>
        <v>0</v>
      </c>
      <c r="AD106" s="73">
        <f aca="true" t="shared" si="25" ref="AD106:AD111">IF(J106="",0,IF(LEFT(J106,1)="-",(IF(ABS(J106)&gt;9,(ABS(J106)+2),11)),J106))</f>
        <v>0</v>
      </c>
      <c r="AE106" s="72">
        <f aca="true" t="shared" si="26" ref="AE106:AE111">IF(L106="",0,IF(LEFT(L106,1)="-",ABS(L106),(IF(L106&gt;9,L106+2,11))))</f>
        <v>0</v>
      </c>
      <c r="AF106" s="73">
        <f aca="true" t="shared" si="27" ref="AF106:AF111">IF(L106="",0,IF(LEFT(L106,1)="-",(IF(ABS(L106)&gt;9,(ABS(L106)+2),11)),L106))</f>
        <v>0</v>
      </c>
      <c r="AG106" s="72">
        <f aca="true" t="shared" si="28" ref="AG106:AG111">IF(N106="",0,IF(LEFT(N106,1)="-",ABS(N106),(IF(N106&gt;9,N106+2,11))))</f>
        <v>0</v>
      </c>
      <c r="AH106" s="73">
        <f aca="true" t="shared" si="29" ref="AH106:AH111">IF(N106="",0,IF(LEFT(N106,1)="-",(IF(ABS(N106)&gt;9,(ABS(N106)+2),11)),N106))</f>
        <v>0</v>
      </c>
    </row>
    <row r="107" spans="1:34" ht="15" hidden="1">
      <c r="A107" s="61"/>
      <c r="B107" s="62"/>
      <c r="C107" s="62"/>
      <c r="D107" s="74"/>
      <c r="E107" s="64"/>
      <c r="F107" s="297"/>
      <c r="G107" s="298"/>
      <c r="H107" s="297"/>
      <c r="I107" s="298"/>
      <c r="J107" s="297"/>
      <c r="K107" s="298"/>
      <c r="L107" s="297"/>
      <c r="M107" s="298"/>
      <c r="N107" s="297"/>
      <c r="O107" s="298"/>
      <c r="P107" s="65"/>
      <c r="Q107" s="66"/>
      <c r="R107" s="75"/>
      <c r="S107" s="76"/>
      <c r="T107" s="69"/>
      <c r="U107" s="70"/>
      <c r="V107" s="71"/>
      <c r="Y107" s="77">
        <f t="shared" si="20"/>
        <v>0</v>
      </c>
      <c r="Z107" s="78">
        <f t="shared" si="21"/>
        <v>0</v>
      </c>
      <c r="AA107" s="77">
        <f t="shared" si="22"/>
        <v>0</v>
      </c>
      <c r="AB107" s="78">
        <f t="shared" si="23"/>
        <v>0</v>
      </c>
      <c r="AC107" s="77">
        <f t="shared" si="24"/>
        <v>0</v>
      </c>
      <c r="AD107" s="78">
        <f t="shared" si="25"/>
        <v>0</v>
      </c>
      <c r="AE107" s="77">
        <f t="shared" si="26"/>
        <v>0</v>
      </c>
      <c r="AF107" s="78">
        <f t="shared" si="27"/>
        <v>0</v>
      </c>
      <c r="AG107" s="77">
        <f t="shared" si="28"/>
        <v>0</v>
      </c>
      <c r="AH107" s="78">
        <f t="shared" si="29"/>
        <v>0</v>
      </c>
    </row>
    <row r="108" spans="1:34" ht="15.75" hidden="1" thickBot="1">
      <c r="A108" s="61"/>
      <c r="B108" s="79"/>
      <c r="C108" s="79"/>
      <c r="D108" s="56"/>
      <c r="E108" s="57"/>
      <c r="F108" s="303"/>
      <c r="G108" s="304"/>
      <c r="H108" s="303"/>
      <c r="I108" s="304"/>
      <c r="J108" s="303"/>
      <c r="K108" s="304"/>
      <c r="L108" s="303"/>
      <c r="M108" s="304"/>
      <c r="N108" s="303"/>
      <c r="O108" s="304"/>
      <c r="P108" s="65"/>
      <c r="Q108" s="66"/>
      <c r="R108" s="75"/>
      <c r="S108" s="76"/>
      <c r="T108" s="69"/>
      <c r="U108" s="70"/>
      <c r="V108" s="71"/>
      <c r="Y108" s="77">
        <f t="shared" si="20"/>
        <v>0</v>
      </c>
      <c r="Z108" s="78">
        <f t="shared" si="21"/>
        <v>0</v>
      </c>
      <c r="AA108" s="77">
        <f t="shared" si="22"/>
        <v>0</v>
      </c>
      <c r="AB108" s="78">
        <f t="shared" si="23"/>
        <v>0</v>
      </c>
      <c r="AC108" s="77">
        <f t="shared" si="24"/>
        <v>0</v>
      </c>
      <c r="AD108" s="78">
        <f t="shared" si="25"/>
        <v>0</v>
      </c>
      <c r="AE108" s="77">
        <f t="shared" si="26"/>
        <v>0</v>
      </c>
      <c r="AF108" s="78">
        <f t="shared" si="27"/>
        <v>0</v>
      </c>
      <c r="AG108" s="77">
        <f t="shared" si="28"/>
        <v>0</v>
      </c>
      <c r="AH108" s="78">
        <f t="shared" si="29"/>
        <v>0</v>
      </c>
    </row>
    <row r="109" spans="1:34" ht="15" hidden="1">
      <c r="A109" s="61"/>
      <c r="B109" s="62"/>
      <c r="C109" s="62"/>
      <c r="D109" s="63"/>
      <c r="E109" s="64"/>
      <c r="F109" s="301"/>
      <c r="G109" s="302"/>
      <c r="H109" s="301"/>
      <c r="I109" s="302"/>
      <c r="J109" s="301"/>
      <c r="K109" s="302"/>
      <c r="L109" s="301"/>
      <c r="M109" s="302"/>
      <c r="N109" s="301"/>
      <c r="O109" s="302"/>
      <c r="P109" s="65"/>
      <c r="Q109" s="66"/>
      <c r="R109" s="75"/>
      <c r="S109" s="76"/>
      <c r="T109" s="69"/>
      <c r="U109" s="70"/>
      <c r="V109" s="71"/>
      <c r="Y109" s="77">
        <f t="shared" si="20"/>
        <v>0</v>
      </c>
      <c r="Z109" s="78">
        <f t="shared" si="21"/>
        <v>0</v>
      </c>
      <c r="AA109" s="77">
        <f t="shared" si="22"/>
        <v>0</v>
      </c>
      <c r="AB109" s="78">
        <f t="shared" si="23"/>
        <v>0</v>
      </c>
      <c r="AC109" s="77">
        <f t="shared" si="24"/>
        <v>0</v>
      </c>
      <c r="AD109" s="78">
        <f t="shared" si="25"/>
        <v>0</v>
      </c>
      <c r="AE109" s="77">
        <f t="shared" si="26"/>
        <v>0</v>
      </c>
      <c r="AF109" s="78">
        <f t="shared" si="27"/>
        <v>0</v>
      </c>
      <c r="AG109" s="77">
        <f t="shared" si="28"/>
        <v>0</v>
      </c>
      <c r="AH109" s="78">
        <f t="shared" si="29"/>
        <v>0</v>
      </c>
    </row>
    <row r="110" spans="1:34" ht="15" hidden="1">
      <c r="A110" s="61"/>
      <c r="B110" s="62"/>
      <c r="C110" s="62"/>
      <c r="D110" s="74"/>
      <c r="E110" s="64"/>
      <c r="F110" s="297"/>
      <c r="G110" s="298"/>
      <c r="H110" s="297"/>
      <c r="I110" s="298"/>
      <c r="J110" s="307"/>
      <c r="K110" s="308"/>
      <c r="L110" s="297"/>
      <c r="M110" s="298"/>
      <c r="N110" s="297"/>
      <c r="O110" s="298"/>
      <c r="P110" s="65"/>
      <c r="Q110" s="66"/>
      <c r="R110" s="75"/>
      <c r="S110" s="76"/>
      <c r="T110" s="69"/>
      <c r="U110" s="70"/>
      <c r="V110" s="71"/>
      <c r="Y110" s="77">
        <f t="shared" si="20"/>
        <v>0</v>
      </c>
      <c r="Z110" s="78">
        <f t="shared" si="21"/>
        <v>0</v>
      </c>
      <c r="AA110" s="77">
        <f t="shared" si="22"/>
        <v>0</v>
      </c>
      <c r="AB110" s="78">
        <f t="shared" si="23"/>
        <v>0</v>
      </c>
      <c r="AC110" s="77">
        <f t="shared" si="24"/>
        <v>0</v>
      </c>
      <c r="AD110" s="78">
        <f t="shared" si="25"/>
        <v>0</v>
      </c>
      <c r="AE110" s="77">
        <f t="shared" si="26"/>
        <v>0</v>
      </c>
      <c r="AF110" s="78">
        <f t="shared" si="27"/>
        <v>0</v>
      </c>
      <c r="AG110" s="77">
        <f t="shared" si="28"/>
        <v>0</v>
      </c>
      <c r="AH110" s="78">
        <f t="shared" si="29"/>
        <v>0</v>
      </c>
    </row>
    <row r="111" spans="1:34" ht="15.75" hidden="1" thickBot="1">
      <c r="A111" s="80"/>
      <c r="B111" s="81"/>
      <c r="C111" s="81"/>
      <c r="D111" s="82"/>
      <c r="E111" s="83"/>
      <c r="F111" s="305"/>
      <c r="G111" s="306"/>
      <c r="H111" s="305"/>
      <c r="I111" s="306"/>
      <c r="J111" s="305"/>
      <c r="K111" s="306"/>
      <c r="L111" s="305"/>
      <c r="M111" s="306"/>
      <c r="N111" s="305"/>
      <c r="O111" s="306"/>
      <c r="P111" s="84"/>
      <c r="Q111" s="85"/>
      <c r="R111" s="86"/>
      <c r="S111" s="16"/>
      <c r="T111" s="69"/>
      <c r="U111" s="70"/>
      <c r="V111" s="71"/>
      <c r="Y111" s="87">
        <f t="shared" si="20"/>
        <v>0</v>
      </c>
      <c r="Z111" s="88">
        <f t="shared" si="21"/>
        <v>0</v>
      </c>
      <c r="AA111" s="87">
        <f t="shared" si="22"/>
        <v>0</v>
      </c>
      <c r="AB111" s="88">
        <f t="shared" si="23"/>
        <v>0</v>
      </c>
      <c r="AC111" s="87">
        <f t="shared" si="24"/>
        <v>0</v>
      </c>
      <c r="AD111" s="88">
        <f t="shared" si="25"/>
        <v>0</v>
      </c>
      <c r="AE111" s="87">
        <f t="shared" si="26"/>
        <v>0</v>
      </c>
      <c r="AF111" s="88">
        <f t="shared" si="27"/>
        <v>0</v>
      </c>
      <c r="AG111" s="87">
        <f t="shared" si="28"/>
        <v>0</v>
      </c>
      <c r="AH111" s="88">
        <f t="shared" si="29"/>
        <v>0</v>
      </c>
    </row>
    <row r="112" ht="15.75" hidden="1" thickBot="1" thickTop="1"/>
    <row r="113" spans="1:19" ht="15.75" hidden="1" thickTop="1">
      <c r="A113" s="3"/>
      <c r="B113" s="4"/>
      <c r="C113" s="5"/>
      <c r="D113" s="5"/>
      <c r="E113" s="5"/>
      <c r="F113" s="6"/>
      <c r="G113" s="5"/>
      <c r="H113" s="7"/>
      <c r="I113" s="8"/>
      <c r="J113" s="271"/>
      <c r="K113" s="271"/>
      <c r="L113" s="271"/>
      <c r="M113" s="272"/>
      <c r="N113" s="9"/>
      <c r="O113" s="10"/>
      <c r="P113" s="273"/>
      <c r="Q113" s="273"/>
      <c r="R113" s="273"/>
      <c r="S113" s="274"/>
    </row>
    <row r="114" spans="1:19" ht="15.75" hidden="1" thickBot="1">
      <c r="A114" s="11"/>
      <c r="B114" s="12"/>
      <c r="C114" s="13"/>
      <c r="D114" s="275"/>
      <c r="E114" s="275"/>
      <c r="F114" s="276"/>
      <c r="G114" s="277"/>
      <c r="H114" s="278"/>
      <c r="I114" s="278"/>
      <c r="J114" s="279"/>
      <c r="K114" s="279"/>
      <c r="L114" s="279"/>
      <c r="M114" s="280"/>
      <c r="N114" s="14"/>
      <c r="O114" s="15"/>
      <c r="P114" s="309"/>
      <c r="Q114" s="309"/>
      <c r="R114" s="309"/>
      <c r="S114" s="310"/>
    </row>
    <row r="115" spans="1:22" ht="15" hidden="1" thickTop="1">
      <c r="A115" s="18"/>
      <c r="B115" s="19"/>
      <c r="C115" s="20"/>
      <c r="D115" s="283"/>
      <c r="E115" s="284"/>
      <c r="F115" s="283"/>
      <c r="G115" s="284"/>
      <c r="H115" s="283"/>
      <c r="I115" s="284"/>
      <c r="J115" s="283"/>
      <c r="K115" s="284"/>
      <c r="L115" s="283"/>
      <c r="M115" s="284"/>
      <c r="N115" s="21"/>
      <c r="O115" s="22"/>
      <c r="P115" s="23"/>
      <c r="Q115" s="24"/>
      <c r="R115" s="285"/>
      <c r="S115" s="286"/>
      <c r="T115" s="287"/>
      <c r="U115" s="288"/>
      <c r="V115" s="25"/>
    </row>
    <row r="116" spans="1:22" ht="15" hidden="1">
      <c r="A116" s="26"/>
      <c r="B116" s="27"/>
      <c r="C116" s="28"/>
      <c r="D116" s="29"/>
      <c r="E116" s="30"/>
      <c r="F116" s="31"/>
      <c r="G116" s="32"/>
      <c r="H116" s="31"/>
      <c r="I116" s="32"/>
      <c r="J116" s="31"/>
      <c r="K116" s="32"/>
      <c r="L116" s="31"/>
      <c r="M116" s="32"/>
      <c r="N116" s="33"/>
      <c r="O116" s="34"/>
      <c r="P116" s="35"/>
      <c r="Q116" s="36"/>
      <c r="R116" s="289"/>
      <c r="S116" s="290"/>
      <c r="T116" s="37"/>
      <c r="U116" s="37"/>
      <c r="V116" s="38"/>
    </row>
    <row r="117" spans="1:22" ht="15" hidden="1">
      <c r="A117" s="39"/>
      <c r="B117" s="27"/>
      <c r="C117" s="28"/>
      <c r="D117" s="40"/>
      <c r="E117" s="41"/>
      <c r="F117" s="42"/>
      <c r="G117" s="43"/>
      <c r="H117" s="40"/>
      <c r="I117" s="41"/>
      <c r="J117" s="40"/>
      <c r="K117" s="41"/>
      <c r="L117" s="40"/>
      <c r="M117" s="41"/>
      <c r="N117" s="33"/>
      <c r="O117" s="34"/>
      <c r="P117" s="35"/>
      <c r="Q117" s="36"/>
      <c r="R117" s="289"/>
      <c r="S117" s="290"/>
      <c r="T117" s="37"/>
      <c r="U117" s="37"/>
      <c r="V117" s="38"/>
    </row>
    <row r="118" spans="1:22" ht="15" hidden="1">
      <c r="A118" s="39"/>
      <c r="B118" s="27"/>
      <c r="C118" s="28"/>
      <c r="D118" s="40"/>
      <c r="E118" s="41"/>
      <c r="F118" s="40"/>
      <c r="G118" s="41"/>
      <c r="H118" s="42"/>
      <c r="I118" s="43"/>
      <c r="J118" s="40"/>
      <c r="K118" s="41"/>
      <c r="L118" s="40"/>
      <c r="M118" s="41"/>
      <c r="N118" s="33"/>
      <c r="O118" s="34"/>
      <c r="P118" s="35"/>
      <c r="Q118" s="36"/>
      <c r="R118" s="289"/>
      <c r="S118" s="290"/>
      <c r="T118" s="37"/>
      <c r="U118" s="37"/>
      <c r="V118" s="38"/>
    </row>
    <row r="119" spans="1:22" ht="15.75" hidden="1" thickBot="1">
      <c r="A119" s="39"/>
      <c r="B119" s="44"/>
      <c r="C119" s="28"/>
      <c r="D119" s="40"/>
      <c r="E119" s="41"/>
      <c r="F119" s="40"/>
      <c r="G119" s="41"/>
      <c r="H119" s="40"/>
      <c r="I119" s="41"/>
      <c r="J119" s="42"/>
      <c r="K119" s="43"/>
      <c r="L119" s="40"/>
      <c r="M119" s="41"/>
      <c r="N119" s="33"/>
      <c r="O119" s="34"/>
      <c r="P119" s="35"/>
      <c r="Q119" s="36"/>
      <c r="R119" s="291"/>
      <c r="S119" s="292"/>
      <c r="T119" s="37"/>
      <c r="U119" s="37"/>
      <c r="V119" s="38"/>
    </row>
    <row r="120" spans="1:24" ht="15" hidden="1" thickTop="1">
      <c r="A120" s="45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  <c r="S120" s="49"/>
      <c r="T120" s="50"/>
      <c r="U120" s="51"/>
      <c r="V120" s="52"/>
      <c r="W120" s="51"/>
      <c r="X120" s="53"/>
    </row>
    <row r="121" spans="1:22" ht="15" hidden="1" thickBot="1">
      <c r="A121" s="54"/>
      <c r="B121" s="55"/>
      <c r="C121" s="56"/>
      <c r="D121" s="56"/>
      <c r="E121" s="57"/>
      <c r="F121" s="293"/>
      <c r="G121" s="294"/>
      <c r="H121" s="265"/>
      <c r="I121" s="266"/>
      <c r="J121" s="265"/>
      <c r="K121" s="266"/>
      <c r="L121" s="265"/>
      <c r="M121" s="266"/>
      <c r="N121" s="265"/>
      <c r="O121" s="266"/>
      <c r="P121" s="267"/>
      <c r="Q121" s="268"/>
      <c r="S121" s="58"/>
      <c r="T121" s="59"/>
      <c r="U121" s="60"/>
      <c r="V121" s="25"/>
    </row>
    <row r="122" spans="1:34" ht="15" hidden="1">
      <c r="A122" s="61"/>
      <c r="B122" s="62"/>
      <c r="C122" s="62"/>
      <c r="D122" s="63"/>
      <c r="E122" s="64"/>
      <c r="F122" s="299"/>
      <c r="G122" s="300"/>
      <c r="H122" s="301"/>
      <c r="I122" s="302"/>
      <c r="J122" s="301"/>
      <c r="K122" s="302"/>
      <c r="L122" s="301"/>
      <c r="M122" s="302"/>
      <c r="N122" s="295"/>
      <c r="O122" s="296"/>
      <c r="P122" s="65"/>
      <c r="Q122" s="66"/>
      <c r="R122" s="67"/>
      <c r="S122" s="68"/>
      <c r="T122" s="69"/>
      <c r="U122" s="70"/>
      <c r="V122" s="71"/>
      <c r="Y122" s="72">
        <f aca="true" t="shared" si="30" ref="Y122:Y127">IF(F122="",0,IF(LEFT(F122,1)="-",ABS(F122),(IF(F122&gt;9,F122+2,11))))</f>
        <v>0</v>
      </c>
      <c r="Z122" s="73">
        <f aca="true" t="shared" si="31" ref="Z122:Z127">IF(F122="",0,IF(LEFT(F122,1)="-",(IF(ABS(F122)&gt;9,(ABS(F122)+2),11)),F122))</f>
        <v>0</v>
      </c>
      <c r="AA122" s="72">
        <f aca="true" t="shared" si="32" ref="AA122:AA127">IF(H122="",0,IF(LEFT(H122,1)="-",ABS(H122),(IF(H122&gt;9,H122+2,11))))</f>
        <v>0</v>
      </c>
      <c r="AB122" s="73">
        <f aca="true" t="shared" si="33" ref="AB122:AB127">IF(H122="",0,IF(LEFT(H122,1)="-",(IF(ABS(H122)&gt;9,(ABS(H122)+2),11)),H122))</f>
        <v>0</v>
      </c>
      <c r="AC122" s="72">
        <f aca="true" t="shared" si="34" ref="AC122:AC127">IF(J122="",0,IF(LEFT(J122,1)="-",ABS(J122),(IF(J122&gt;9,J122+2,11))))</f>
        <v>0</v>
      </c>
      <c r="AD122" s="73">
        <f aca="true" t="shared" si="35" ref="AD122:AD127">IF(J122="",0,IF(LEFT(J122,1)="-",(IF(ABS(J122)&gt;9,(ABS(J122)+2),11)),J122))</f>
        <v>0</v>
      </c>
      <c r="AE122" s="72">
        <f aca="true" t="shared" si="36" ref="AE122:AE127">IF(L122="",0,IF(LEFT(L122,1)="-",ABS(L122),(IF(L122&gt;9,L122+2,11))))</f>
        <v>0</v>
      </c>
      <c r="AF122" s="73">
        <f aca="true" t="shared" si="37" ref="AF122:AF127">IF(L122="",0,IF(LEFT(L122,1)="-",(IF(ABS(L122)&gt;9,(ABS(L122)+2),11)),L122))</f>
        <v>0</v>
      </c>
      <c r="AG122" s="72">
        <f aca="true" t="shared" si="38" ref="AG122:AG127">IF(N122="",0,IF(LEFT(N122,1)="-",ABS(N122),(IF(N122&gt;9,N122+2,11))))</f>
        <v>0</v>
      </c>
      <c r="AH122" s="73">
        <f aca="true" t="shared" si="39" ref="AH122:AH127">IF(N122="",0,IF(LEFT(N122,1)="-",(IF(ABS(N122)&gt;9,(ABS(N122)+2),11)),N122))</f>
        <v>0</v>
      </c>
    </row>
    <row r="123" spans="1:34" ht="15" hidden="1">
      <c r="A123" s="61"/>
      <c r="B123" s="62"/>
      <c r="C123" s="62"/>
      <c r="D123" s="74"/>
      <c r="E123" s="64"/>
      <c r="F123" s="297"/>
      <c r="G123" s="298"/>
      <c r="H123" s="297"/>
      <c r="I123" s="298"/>
      <c r="J123" s="297"/>
      <c r="K123" s="298"/>
      <c r="L123" s="297"/>
      <c r="M123" s="298"/>
      <c r="N123" s="297"/>
      <c r="O123" s="298"/>
      <c r="P123" s="65"/>
      <c r="Q123" s="66"/>
      <c r="R123" s="75"/>
      <c r="S123" s="76"/>
      <c r="T123" s="69"/>
      <c r="U123" s="70"/>
      <c r="V123" s="71"/>
      <c r="Y123" s="77">
        <f t="shared" si="30"/>
        <v>0</v>
      </c>
      <c r="Z123" s="78">
        <f t="shared" si="31"/>
        <v>0</v>
      </c>
      <c r="AA123" s="77">
        <f t="shared" si="32"/>
        <v>0</v>
      </c>
      <c r="AB123" s="78">
        <f t="shared" si="33"/>
        <v>0</v>
      </c>
      <c r="AC123" s="77">
        <f t="shared" si="34"/>
        <v>0</v>
      </c>
      <c r="AD123" s="78">
        <f t="shared" si="35"/>
        <v>0</v>
      </c>
      <c r="AE123" s="77">
        <f t="shared" si="36"/>
        <v>0</v>
      </c>
      <c r="AF123" s="78">
        <f t="shared" si="37"/>
        <v>0</v>
      </c>
      <c r="AG123" s="77">
        <f t="shared" si="38"/>
        <v>0</v>
      </c>
      <c r="AH123" s="78">
        <f t="shared" si="39"/>
        <v>0</v>
      </c>
    </row>
    <row r="124" spans="1:34" ht="15.75" hidden="1" thickBot="1">
      <c r="A124" s="61"/>
      <c r="B124" s="79"/>
      <c r="C124" s="79"/>
      <c r="D124" s="56"/>
      <c r="E124" s="57"/>
      <c r="F124" s="303"/>
      <c r="G124" s="304"/>
      <c r="H124" s="303"/>
      <c r="I124" s="304"/>
      <c r="J124" s="303"/>
      <c r="K124" s="304"/>
      <c r="L124" s="303"/>
      <c r="M124" s="304"/>
      <c r="N124" s="303"/>
      <c r="O124" s="304"/>
      <c r="P124" s="65"/>
      <c r="Q124" s="66"/>
      <c r="R124" s="75"/>
      <c r="S124" s="76"/>
      <c r="T124" s="69"/>
      <c r="U124" s="70"/>
      <c r="V124" s="71"/>
      <c r="Y124" s="77">
        <f t="shared" si="30"/>
        <v>0</v>
      </c>
      <c r="Z124" s="78">
        <f t="shared" si="31"/>
        <v>0</v>
      </c>
      <c r="AA124" s="77">
        <f t="shared" si="32"/>
        <v>0</v>
      </c>
      <c r="AB124" s="78">
        <f t="shared" si="33"/>
        <v>0</v>
      </c>
      <c r="AC124" s="77">
        <f t="shared" si="34"/>
        <v>0</v>
      </c>
      <c r="AD124" s="78">
        <f t="shared" si="35"/>
        <v>0</v>
      </c>
      <c r="AE124" s="77">
        <f t="shared" si="36"/>
        <v>0</v>
      </c>
      <c r="AF124" s="78">
        <f t="shared" si="37"/>
        <v>0</v>
      </c>
      <c r="AG124" s="77">
        <f t="shared" si="38"/>
        <v>0</v>
      </c>
      <c r="AH124" s="78">
        <f t="shared" si="39"/>
        <v>0</v>
      </c>
    </row>
    <row r="125" spans="1:34" ht="15" hidden="1">
      <c r="A125" s="61"/>
      <c r="B125" s="62"/>
      <c r="C125" s="62"/>
      <c r="D125" s="63"/>
      <c r="E125" s="64"/>
      <c r="F125" s="301"/>
      <c r="G125" s="302"/>
      <c r="H125" s="301"/>
      <c r="I125" s="302"/>
      <c r="J125" s="301"/>
      <c r="K125" s="302"/>
      <c r="L125" s="301"/>
      <c r="M125" s="302"/>
      <c r="N125" s="301"/>
      <c r="O125" s="302"/>
      <c r="P125" s="65"/>
      <c r="Q125" s="66"/>
      <c r="R125" s="75"/>
      <c r="S125" s="76"/>
      <c r="T125" s="69"/>
      <c r="U125" s="70"/>
      <c r="V125" s="71"/>
      <c r="Y125" s="77">
        <f t="shared" si="30"/>
        <v>0</v>
      </c>
      <c r="Z125" s="78">
        <f t="shared" si="31"/>
        <v>0</v>
      </c>
      <c r="AA125" s="77">
        <f t="shared" si="32"/>
        <v>0</v>
      </c>
      <c r="AB125" s="78">
        <f t="shared" si="33"/>
        <v>0</v>
      </c>
      <c r="AC125" s="77">
        <f t="shared" si="34"/>
        <v>0</v>
      </c>
      <c r="AD125" s="78">
        <f t="shared" si="35"/>
        <v>0</v>
      </c>
      <c r="AE125" s="77">
        <f t="shared" si="36"/>
        <v>0</v>
      </c>
      <c r="AF125" s="78">
        <f t="shared" si="37"/>
        <v>0</v>
      </c>
      <c r="AG125" s="77">
        <f t="shared" si="38"/>
        <v>0</v>
      </c>
      <c r="AH125" s="78">
        <f t="shared" si="39"/>
        <v>0</v>
      </c>
    </row>
    <row r="126" spans="1:34" ht="15" hidden="1">
      <c r="A126" s="61"/>
      <c r="B126" s="62"/>
      <c r="C126" s="62"/>
      <c r="D126" s="74"/>
      <c r="E126" s="64"/>
      <c r="F126" s="297"/>
      <c r="G126" s="298"/>
      <c r="H126" s="297"/>
      <c r="I126" s="298"/>
      <c r="J126" s="307"/>
      <c r="K126" s="308"/>
      <c r="L126" s="297"/>
      <c r="M126" s="298"/>
      <c r="N126" s="297"/>
      <c r="O126" s="298"/>
      <c r="P126" s="65"/>
      <c r="Q126" s="66"/>
      <c r="R126" s="75"/>
      <c r="S126" s="76"/>
      <c r="T126" s="69"/>
      <c r="U126" s="70"/>
      <c r="V126" s="71"/>
      <c r="Y126" s="77">
        <f t="shared" si="30"/>
        <v>0</v>
      </c>
      <c r="Z126" s="78">
        <f t="shared" si="31"/>
        <v>0</v>
      </c>
      <c r="AA126" s="77">
        <f t="shared" si="32"/>
        <v>0</v>
      </c>
      <c r="AB126" s="78">
        <f t="shared" si="33"/>
        <v>0</v>
      </c>
      <c r="AC126" s="77">
        <f t="shared" si="34"/>
        <v>0</v>
      </c>
      <c r="AD126" s="78">
        <f t="shared" si="35"/>
        <v>0</v>
      </c>
      <c r="AE126" s="77">
        <f t="shared" si="36"/>
        <v>0</v>
      </c>
      <c r="AF126" s="78">
        <f t="shared" si="37"/>
        <v>0</v>
      </c>
      <c r="AG126" s="77">
        <f t="shared" si="38"/>
        <v>0</v>
      </c>
      <c r="AH126" s="78">
        <f t="shared" si="39"/>
        <v>0</v>
      </c>
    </row>
    <row r="127" spans="1:34" ht="15.75" hidden="1" thickBot="1">
      <c r="A127" s="80"/>
      <c r="B127" s="81"/>
      <c r="C127" s="81"/>
      <c r="D127" s="82"/>
      <c r="E127" s="83"/>
      <c r="F127" s="305"/>
      <c r="G127" s="306"/>
      <c r="H127" s="305"/>
      <c r="I127" s="306"/>
      <c r="J127" s="305"/>
      <c r="K127" s="306"/>
      <c r="L127" s="305"/>
      <c r="M127" s="306"/>
      <c r="N127" s="305"/>
      <c r="O127" s="306"/>
      <c r="P127" s="84"/>
      <c r="Q127" s="85"/>
      <c r="R127" s="86"/>
      <c r="S127" s="16"/>
      <c r="T127" s="69"/>
      <c r="U127" s="70"/>
      <c r="V127" s="71"/>
      <c r="Y127" s="87">
        <f t="shared" si="30"/>
        <v>0</v>
      </c>
      <c r="Z127" s="88">
        <f t="shared" si="31"/>
        <v>0</v>
      </c>
      <c r="AA127" s="87">
        <f t="shared" si="32"/>
        <v>0</v>
      </c>
      <c r="AB127" s="88">
        <f t="shared" si="33"/>
        <v>0</v>
      </c>
      <c r="AC127" s="87">
        <f t="shared" si="34"/>
        <v>0</v>
      </c>
      <c r="AD127" s="88">
        <f t="shared" si="35"/>
        <v>0</v>
      </c>
      <c r="AE127" s="87">
        <f t="shared" si="36"/>
        <v>0</v>
      </c>
      <c r="AF127" s="88">
        <f t="shared" si="37"/>
        <v>0</v>
      </c>
      <c r="AG127" s="87">
        <f t="shared" si="38"/>
        <v>0</v>
      </c>
      <c r="AH127" s="88">
        <f t="shared" si="39"/>
        <v>0</v>
      </c>
    </row>
    <row r="128" ht="15.75" hidden="1" thickBot="1" thickTop="1"/>
    <row r="129" spans="1:19" ht="15.75" hidden="1" thickTop="1">
      <c r="A129" s="3"/>
      <c r="B129" s="4"/>
      <c r="C129" s="5"/>
      <c r="D129" s="5"/>
      <c r="E129" s="5"/>
      <c r="F129" s="6"/>
      <c r="G129" s="5"/>
      <c r="H129" s="7"/>
      <c r="I129" s="8"/>
      <c r="J129" s="271"/>
      <c r="K129" s="271"/>
      <c r="L129" s="271"/>
      <c r="M129" s="272"/>
      <c r="N129" s="9"/>
      <c r="O129" s="10"/>
      <c r="P129" s="273"/>
      <c r="Q129" s="273"/>
      <c r="R129" s="273"/>
      <c r="S129" s="274"/>
    </row>
    <row r="130" spans="1:19" ht="15.75" hidden="1" thickBot="1">
      <c r="A130" s="11"/>
      <c r="B130" s="12"/>
      <c r="C130" s="13"/>
      <c r="D130" s="275"/>
      <c r="E130" s="275"/>
      <c r="F130" s="276"/>
      <c r="G130" s="277"/>
      <c r="H130" s="278"/>
      <c r="I130" s="278"/>
      <c r="J130" s="279"/>
      <c r="K130" s="279"/>
      <c r="L130" s="279"/>
      <c r="M130" s="280"/>
      <c r="N130" s="14"/>
      <c r="O130" s="15"/>
      <c r="P130" s="309"/>
      <c r="Q130" s="309"/>
      <c r="R130" s="309"/>
      <c r="S130" s="310"/>
    </row>
    <row r="131" spans="1:22" ht="15" hidden="1" thickTop="1">
      <c r="A131" s="18"/>
      <c r="B131" s="19"/>
      <c r="C131" s="20"/>
      <c r="D131" s="283"/>
      <c r="E131" s="284"/>
      <c r="F131" s="283"/>
      <c r="G131" s="284"/>
      <c r="H131" s="283"/>
      <c r="I131" s="284"/>
      <c r="J131" s="283"/>
      <c r="K131" s="284"/>
      <c r="L131" s="283"/>
      <c r="M131" s="284"/>
      <c r="N131" s="21"/>
      <c r="O131" s="22"/>
      <c r="P131" s="23"/>
      <c r="Q131" s="24"/>
      <c r="R131" s="285"/>
      <c r="S131" s="286"/>
      <c r="T131" s="287"/>
      <c r="U131" s="288"/>
      <c r="V131" s="25"/>
    </row>
    <row r="132" spans="1:22" ht="15" hidden="1">
      <c r="A132" s="26"/>
      <c r="B132" s="27"/>
      <c r="C132" s="28"/>
      <c r="D132" s="29"/>
      <c r="E132" s="30"/>
      <c r="F132" s="31"/>
      <c r="G132" s="32"/>
      <c r="H132" s="31"/>
      <c r="I132" s="32"/>
      <c r="J132" s="31"/>
      <c r="K132" s="32"/>
      <c r="L132" s="31"/>
      <c r="M132" s="32"/>
      <c r="N132" s="33"/>
      <c r="O132" s="34"/>
      <c r="P132" s="35"/>
      <c r="Q132" s="36"/>
      <c r="R132" s="289"/>
      <c r="S132" s="290"/>
      <c r="T132" s="37"/>
      <c r="U132" s="37"/>
      <c r="V132" s="38"/>
    </row>
    <row r="133" spans="1:22" ht="15" hidden="1">
      <c r="A133" s="39"/>
      <c r="B133" s="27"/>
      <c r="C133" s="28"/>
      <c r="D133" s="40"/>
      <c r="E133" s="41"/>
      <c r="F133" s="42"/>
      <c r="G133" s="43"/>
      <c r="H133" s="40"/>
      <c r="I133" s="41"/>
      <c r="J133" s="40"/>
      <c r="K133" s="41"/>
      <c r="L133" s="40"/>
      <c r="M133" s="41"/>
      <c r="N133" s="33"/>
      <c r="O133" s="34"/>
      <c r="P133" s="35"/>
      <c r="Q133" s="36"/>
      <c r="R133" s="289"/>
      <c r="S133" s="290"/>
      <c r="T133" s="37"/>
      <c r="U133" s="37"/>
      <c r="V133" s="38"/>
    </row>
    <row r="134" spans="1:22" ht="15" hidden="1">
      <c r="A134" s="39"/>
      <c r="B134" s="27"/>
      <c r="C134" s="28"/>
      <c r="D134" s="40"/>
      <c r="E134" s="41"/>
      <c r="F134" s="40"/>
      <c r="G134" s="41"/>
      <c r="H134" s="42"/>
      <c r="I134" s="43"/>
      <c r="J134" s="40"/>
      <c r="K134" s="41"/>
      <c r="L134" s="40"/>
      <c r="M134" s="41"/>
      <c r="N134" s="33"/>
      <c r="O134" s="34"/>
      <c r="P134" s="35"/>
      <c r="Q134" s="36"/>
      <c r="R134" s="289"/>
      <c r="S134" s="290"/>
      <c r="T134" s="37"/>
      <c r="U134" s="37"/>
      <c r="V134" s="38"/>
    </row>
    <row r="135" spans="1:22" ht="15.75" hidden="1" thickBot="1">
      <c r="A135" s="39"/>
      <c r="B135" s="44"/>
      <c r="C135" s="28"/>
      <c r="D135" s="40"/>
      <c r="E135" s="41"/>
      <c r="F135" s="40"/>
      <c r="G135" s="41"/>
      <c r="H135" s="40"/>
      <c r="I135" s="41"/>
      <c r="J135" s="42"/>
      <c r="K135" s="43"/>
      <c r="L135" s="40"/>
      <c r="M135" s="41"/>
      <c r="N135" s="33"/>
      <c r="O135" s="34"/>
      <c r="P135" s="35"/>
      <c r="Q135" s="36"/>
      <c r="R135" s="291"/>
      <c r="S135" s="292"/>
      <c r="T135" s="37"/>
      <c r="U135" s="37"/>
      <c r="V135" s="38"/>
    </row>
    <row r="136" spans="1:24" ht="15" hidden="1" thickTop="1">
      <c r="A136" s="45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  <c r="S136" s="49"/>
      <c r="T136" s="50"/>
      <c r="U136" s="51"/>
      <c r="V136" s="52"/>
      <c r="W136" s="51"/>
      <c r="X136" s="53"/>
    </row>
    <row r="137" spans="1:22" ht="15" hidden="1" thickBot="1">
      <c r="A137" s="54"/>
      <c r="B137" s="55"/>
      <c r="C137" s="56"/>
      <c r="D137" s="56"/>
      <c r="E137" s="57"/>
      <c r="F137" s="293"/>
      <c r="G137" s="294"/>
      <c r="H137" s="265"/>
      <c r="I137" s="266"/>
      <c r="J137" s="265"/>
      <c r="K137" s="266"/>
      <c r="L137" s="265"/>
      <c r="M137" s="266"/>
      <c r="N137" s="265"/>
      <c r="O137" s="266"/>
      <c r="P137" s="267"/>
      <c r="Q137" s="268"/>
      <c r="S137" s="58"/>
      <c r="T137" s="59"/>
      <c r="U137" s="60"/>
      <c r="V137" s="25"/>
    </row>
    <row r="138" spans="1:34" ht="15" hidden="1">
      <c r="A138" s="61"/>
      <c r="B138" s="62"/>
      <c r="C138" s="62"/>
      <c r="D138" s="63"/>
      <c r="E138" s="64"/>
      <c r="F138" s="299"/>
      <c r="G138" s="300"/>
      <c r="H138" s="301"/>
      <c r="I138" s="302"/>
      <c r="J138" s="301"/>
      <c r="K138" s="302"/>
      <c r="L138" s="301"/>
      <c r="M138" s="302"/>
      <c r="N138" s="295"/>
      <c r="O138" s="296"/>
      <c r="P138" s="65"/>
      <c r="Q138" s="66"/>
      <c r="R138" s="67"/>
      <c r="S138" s="68"/>
      <c r="T138" s="69"/>
      <c r="U138" s="70"/>
      <c r="V138" s="71"/>
      <c r="Y138" s="72">
        <f aca="true" t="shared" si="40" ref="Y138:Y143">IF(F138="",0,IF(LEFT(F138,1)="-",ABS(F138),(IF(F138&gt;9,F138+2,11))))</f>
        <v>0</v>
      </c>
      <c r="Z138" s="73">
        <f aca="true" t="shared" si="41" ref="Z138:Z143">IF(F138="",0,IF(LEFT(F138,1)="-",(IF(ABS(F138)&gt;9,(ABS(F138)+2),11)),F138))</f>
        <v>0</v>
      </c>
      <c r="AA138" s="72">
        <f aca="true" t="shared" si="42" ref="AA138:AA143">IF(H138="",0,IF(LEFT(H138,1)="-",ABS(H138),(IF(H138&gt;9,H138+2,11))))</f>
        <v>0</v>
      </c>
      <c r="AB138" s="73">
        <f aca="true" t="shared" si="43" ref="AB138:AB143">IF(H138="",0,IF(LEFT(H138,1)="-",(IF(ABS(H138)&gt;9,(ABS(H138)+2),11)),H138))</f>
        <v>0</v>
      </c>
      <c r="AC138" s="72">
        <f aca="true" t="shared" si="44" ref="AC138:AC143">IF(J138="",0,IF(LEFT(J138,1)="-",ABS(J138),(IF(J138&gt;9,J138+2,11))))</f>
        <v>0</v>
      </c>
      <c r="AD138" s="73">
        <f aca="true" t="shared" si="45" ref="AD138:AD143">IF(J138="",0,IF(LEFT(J138,1)="-",(IF(ABS(J138)&gt;9,(ABS(J138)+2),11)),J138))</f>
        <v>0</v>
      </c>
      <c r="AE138" s="72">
        <f aca="true" t="shared" si="46" ref="AE138:AE143">IF(L138="",0,IF(LEFT(L138,1)="-",ABS(L138),(IF(L138&gt;9,L138+2,11))))</f>
        <v>0</v>
      </c>
      <c r="AF138" s="73">
        <f aca="true" t="shared" si="47" ref="AF138:AF143">IF(L138="",0,IF(LEFT(L138,1)="-",(IF(ABS(L138)&gt;9,(ABS(L138)+2),11)),L138))</f>
        <v>0</v>
      </c>
      <c r="AG138" s="72">
        <f aca="true" t="shared" si="48" ref="AG138:AG143">IF(N138="",0,IF(LEFT(N138,1)="-",ABS(N138),(IF(N138&gt;9,N138+2,11))))</f>
        <v>0</v>
      </c>
      <c r="AH138" s="73">
        <f aca="true" t="shared" si="49" ref="AH138:AH143">IF(N138="",0,IF(LEFT(N138,1)="-",(IF(ABS(N138)&gt;9,(ABS(N138)+2),11)),N138))</f>
        <v>0</v>
      </c>
    </row>
    <row r="139" spans="1:34" ht="15" hidden="1">
      <c r="A139" s="61"/>
      <c r="B139" s="62"/>
      <c r="C139" s="62"/>
      <c r="D139" s="74"/>
      <c r="E139" s="64"/>
      <c r="F139" s="297"/>
      <c r="G139" s="298"/>
      <c r="H139" s="297"/>
      <c r="I139" s="298"/>
      <c r="J139" s="297"/>
      <c r="K139" s="298"/>
      <c r="L139" s="297"/>
      <c r="M139" s="298"/>
      <c r="N139" s="297"/>
      <c r="O139" s="298"/>
      <c r="P139" s="65"/>
      <c r="Q139" s="66"/>
      <c r="R139" s="75"/>
      <c r="S139" s="76"/>
      <c r="T139" s="69"/>
      <c r="U139" s="70"/>
      <c r="V139" s="71"/>
      <c r="Y139" s="77">
        <f t="shared" si="40"/>
        <v>0</v>
      </c>
      <c r="Z139" s="78">
        <f t="shared" si="41"/>
        <v>0</v>
      </c>
      <c r="AA139" s="77">
        <f t="shared" si="42"/>
        <v>0</v>
      </c>
      <c r="AB139" s="78">
        <f t="shared" si="43"/>
        <v>0</v>
      </c>
      <c r="AC139" s="77">
        <f t="shared" si="44"/>
        <v>0</v>
      </c>
      <c r="AD139" s="78">
        <f t="shared" si="45"/>
        <v>0</v>
      </c>
      <c r="AE139" s="77">
        <f t="shared" si="46"/>
        <v>0</v>
      </c>
      <c r="AF139" s="78">
        <f t="shared" si="47"/>
        <v>0</v>
      </c>
      <c r="AG139" s="77">
        <f t="shared" si="48"/>
        <v>0</v>
      </c>
      <c r="AH139" s="78">
        <f t="shared" si="49"/>
        <v>0</v>
      </c>
    </row>
    <row r="140" spans="1:34" ht="15.75" hidden="1" thickBot="1">
      <c r="A140" s="61"/>
      <c r="B140" s="79"/>
      <c r="C140" s="79"/>
      <c r="D140" s="56"/>
      <c r="E140" s="57"/>
      <c r="F140" s="303"/>
      <c r="G140" s="304"/>
      <c r="H140" s="303"/>
      <c r="I140" s="304"/>
      <c r="J140" s="303"/>
      <c r="K140" s="304"/>
      <c r="L140" s="303"/>
      <c r="M140" s="304"/>
      <c r="N140" s="303"/>
      <c r="O140" s="304"/>
      <c r="P140" s="65"/>
      <c r="Q140" s="66"/>
      <c r="R140" s="75"/>
      <c r="S140" s="76"/>
      <c r="T140" s="69"/>
      <c r="U140" s="70"/>
      <c r="V140" s="71"/>
      <c r="Y140" s="77">
        <f t="shared" si="40"/>
        <v>0</v>
      </c>
      <c r="Z140" s="78">
        <f t="shared" si="41"/>
        <v>0</v>
      </c>
      <c r="AA140" s="77">
        <f t="shared" si="42"/>
        <v>0</v>
      </c>
      <c r="AB140" s="78">
        <f t="shared" si="43"/>
        <v>0</v>
      </c>
      <c r="AC140" s="77">
        <f t="shared" si="44"/>
        <v>0</v>
      </c>
      <c r="AD140" s="78">
        <f t="shared" si="45"/>
        <v>0</v>
      </c>
      <c r="AE140" s="77">
        <f t="shared" si="46"/>
        <v>0</v>
      </c>
      <c r="AF140" s="78">
        <f t="shared" si="47"/>
        <v>0</v>
      </c>
      <c r="AG140" s="77">
        <f t="shared" si="48"/>
        <v>0</v>
      </c>
      <c r="AH140" s="78">
        <f t="shared" si="49"/>
        <v>0</v>
      </c>
    </row>
    <row r="141" spans="1:34" ht="15" hidden="1">
      <c r="A141" s="61"/>
      <c r="B141" s="62"/>
      <c r="C141" s="62"/>
      <c r="D141" s="63"/>
      <c r="E141" s="64"/>
      <c r="F141" s="301"/>
      <c r="G141" s="302"/>
      <c r="H141" s="301"/>
      <c r="I141" s="302"/>
      <c r="J141" s="301"/>
      <c r="K141" s="302"/>
      <c r="L141" s="301"/>
      <c r="M141" s="302"/>
      <c r="N141" s="301"/>
      <c r="O141" s="302"/>
      <c r="P141" s="65"/>
      <c r="Q141" s="66"/>
      <c r="R141" s="75"/>
      <c r="S141" s="76"/>
      <c r="T141" s="69"/>
      <c r="U141" s="70"/>
      <c r="V141" s="71"/>
      <c r="Y141" s="77">
        <f t="shared" si="40"/>
        <v>0</v>
      </c>
      <c r="Z141" s="78">
        <f t="shared" si="41"/>
        <v>0</v>
      </c>
      <c r="AA141" s="77">
        <f t="shared" si="42"/>
        <v>0</v>
      </c>
      <c r="AB141" s="78">
        <f t="shared" si="43"/>
        <v>0</v>
      </c>
      <c r="AC141" s="77">
        <f t="shared" si="44"/>
        <v>0</v>
      </c>
      <c r="AD141" s="78">
        <f t="shared" si="45"/>
        <v>0</v>
      </c>
      <c r="AE141" s="77">
        <f t="shared" si="46"/>
        <v>0</v>
      </c>
      <c r="AF141" s="78">
        <f t="shared" si="47"/>
        <v>0</v>
      </c>
      <c r="AG141" s="77">
        <f t="shared" si="48"/>
        <v>0</v>
      </c>
      <c r="AH141" s="78">
        <f t="shared" si="49"/>
        <v>0</v>
      </c>
    </row>
    <row r="142" spans="1:34" ht="15" hidden="1">
      <c r="A142" s="61"/>
      <c r="B142" s="62"/>
      <c r="C142" s="62"/>
      <c r="D142" s="74"/>
      <c r="E142" s="64"/>
      <c r="F142" s="297"/>
      <c r="G142" s="298"/>
      <c r="H142" s="297"/>
      <c r="I142" s="298"/>
      <c r="J142" s="307"/>
      <c r="K142" s="308"/>
      <c r="L142" s="297"/>
      <c r="M142" s="298"/>
      <c r="N142" s="297"/>
      <c r="O142" s="298"/>
      <c r="P142" s="65"/>
      <c r="Q142" s="66"/>
      <c r="R142" s="75"/>
      <c r="S142" s="76"/>
      <c r="T142" s="69"/>
      <c r="U142" s="70"/>
      <c r="V142" s="71"/>
      <c r="Y142" s="77">
        <f t="shared" si="40"/>
        <v>0</v>
      </c>
      <c r="Z142" s="78">
        <f t="shared" si="41"/>
        <v>0</v>
      </c>
      <c r="AA142" s="77">
        <f t="shared" si="42"/>
        <v>0</v>
      </c>
      <c r="AB142" s="78">
        <f t="shared" si="43"/>
        <v>0</v>
      </c>
      <c r="AC142" s="77">
        <f t="shared" si="44"/>
        <v>0</v>
      </c>
      <c r="AD142" s="78">
        <f t="shared" si="45"/>
        <v>0</v>
      </c>
      <c r="AE142" s="77">
        <f t="shared" si="46"/>
        <v>0</v>
      </c>
      <c r="AF142" s="78">
        <f t="shared" si="47"/>
        <v>0</v>
      </c>
      <c r="AG142" s="77">
        <f t="shared" si="48"/>
        <v>0</v>
      </c>
      <c r="AH142" s="78">
        <f t="shared" si="49"/>
        <v>0</v>
      </c>
    </row>
    <row r="143" spans="1:34" ht="15.75" hidden="1" thickBot="1">
      <c r="A143" s="80"/>
      <c r="B143" s="81"/>
      <c r="C143" s="81"/>
      <c r="D143" s="82"/>
      <c r="E143" s="83"/>
      <c r="F143" s="305"/>
      <c r="G143" s="306"/>
      <c r="H143" s="305"/>
      <c r="I143" s="306"/>
      <c r="J143" s="305"/>
      <c r="K143" s="306"/>
      <c r="L143" s="305"/>
      <c r="M143" s="306"/>
      <c r="N143" s="305"/>
      <c r="O143" s="306"/>
      <c r="P143" s="84"/>
      <c r="Q143" s="85"/>
      <c r="R143" s="86"/>
      <c r="S143" s="16"/>
      <c r="T143" s="69"/>
      <c r="U143" s="70"/>
      <c r="V143" s="71"/>
      <c r="Y143" s="87">
        <f t="shared" si="40"/>
        <v>0</v>
      </c>
      <c r="Z143" s="88">
        <f t="shared" si="41"/>
        <v>0</v>
      </c>
      <c r="AA143" s="87">
        <f t="shared" si="42"/>
        <v>0</v>
      </c>
      <c r="AB143" s="88">
        <f t="shared" si="43"/>
        <v>0</v>
      </c>
      <c r="AC143" s="87">
        <f t="shared" si="44"/>
        <v>0</v>
      </c>
      <c r="AD143" s="88">
        <f t="shared" si="45"/>
        <v>0</v>
      </c>
      <c r="AE143" s="87">
        <f t="shared" si="46"/>
        <v>0</v>
      </c>
      <c r="AF143" s="88">
        <f t="shared" si="47"/>
        <v>0</v>
      </c>
      <c r="AG143" s="87">
        <f t="shared" si="48"/>
        <v>0</v>
      </c>
      <c r="AH143" s="88">
        <f t="shared" si="49"/>
        <v>0</v>
      </c>
    </row>
  </sheetData>
  <mergeCells count="477"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L131:M131"/>
    <mergeCell ref="R131:S131"/>
    <mergeCell ref="T131:U131"/>
    <mergeCell ref="R132:S132"/>
    <mergeCell ref="D131:E131"/>
    <mergeCell ref="F131:G131"/>
    <mergeCell ref="H131:I131"/>
    <mergeCell ref="J131:K131"/>
    <mergeCell ref="J129:M129"/>
    <mergeCell ref="P129:S129"/>
    <mergeCell ref="D130:F130"/>
    <mergeCell ref="G130:I130"/>
    <mergeCell ref="J130:M130"/>
    <mergeCell ref="P130:S130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L115:M115"/>
    <mergeCell ref="R115:S115"/>
    <mergeCell ref="T115:U115"/>
    <mergeCell ref="R116:S116"/>
    <mergeCell ref="D115:E115"/>
    <mergeCell ref="F115:G115"/>
    <mergeCell ref="H115:I115"/>
    <mergeCell ref="J115:K115"/>
    <mergeCell ref="J113:M113"/>
    <mergeCell ref="P113:S113"/>
    <mergeCell ref="D114:F114"/>
    <mergeCell ref="G114:I114"/>
    <mergeCell ref="J114:M114"/>
    <mergeCell ref="P114:S114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L99:M99"/>
    <mergeCell ref="R99:S99"/>
    <mergeCell ref="T99:U99"/>
    <mergeCell ref="R100:S100"/>
    <mergeCell ref="D99:E99"/>
    <mergeCell ref="F99:G99"/>
    <mergeCell ref="H99:I99"/>
    <mergeCell ref="J99:K99"/>
    <mergeCell ref="J97:M97"/>
    <mergeCell ref="P97:S97"/>
    <mergeCell ref="D98:F98"/>
    <mergeCell ref="G98:I98"/>
    <mergeCell ref="J98:M98"/>
    <mergeCell ref="P98:S98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L83:M83"/>
    <mergeCell ref="R83:S83"/>
    <mergeCell ref="T83:U83"/>
    <mergeCell ref="R84:S84"/>
    <mergeCell ref="D83:E83"/>
    <mergeCell ref="F83:G83"/>
    <mergeCell ref="H83:I83"/>
    <mergeCell ref="J83:K83"/>
    <mergeCell ref="J81:M81"/>
    <mergeCell ref="P81:S81"/>
    <mergeCell ref="D82:F82"/>
    <mergeCell ref="G82:I82"/>
    <mergeCell ref="J82:M82"/>
    <mergeCell ref="P82:S82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L67:M67"/>
    <mergeCell ref="R67:S67"/>
    <mergeCell ref="T67:U67"/>
    <mergeCell ref="R68:S68"/>
    <mergeCell ref="D67:E67"/>
    <mergeCell ref="F67:G67"/>
    <mergeCell ref="H67:I67"/>
    <mergeCell ref="J67:K67"/>
    <mergeCell ref="J65:M65"/>
    <mergeCell ref="P65:S65"/>
    <mergeCell ref="D66:F66"/>
    <mergeCell ref="G66:I66"/>
    <mergeCell ref="J66:M66"/>
    <mergeCell ref="P66:S66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L51:M51"/>
    <mergeCell ref="R51:S51"/>
    <mergeCell ref="T51:U51"/>
    <mergeCell ref="R52:S52"/>
    <mergeCell ref="D51:E51"/>
    <mergeCell ref="F51:G51"/>
    <mergeCell ref="H51:I51"/>
    <mergeCell ref="J51:K51"/>
    <mergeCell ref="J49:M49"/>
    <mergeCell ref="P49:S49"/>
    <mergeCell ref="D50:F50"/>
    <mergeCell ref="G50:I50"/>
    <mergeCell ref="J50:M50"/>
    <mergeCell ref="P50:S50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L35:M35"/>
    <mergeCell ref="R35:S35"/>
    <mergeCell ref="T35:U35"/>
    <mergeCell ref="R36:S36"/>
    <mergeCell ref="D35:E35"/>
    <mergeCell ref="F35:G35"/>
    <mergeCell ref="H35:I35"/>
    <mergeCell ref="J35:K35"/>
    <mergeCell ref="J33:M33"/>
    <mergeCell ref="P33:S33"/>
    <mergeCell ref="D34:F34"/>
    <mergeCell ref="G34:I34"/>
    <mergeCell ref="J34:M34"/>
    <mergeCell ref="P34:S34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L19:M19"/>
    <mergeCell ref="R19:S19"/>
    <mergeCell ref="T19:U19"/>
    <mergeCell ref="R20:S20"/>
    <mergeCell ref="D19:E19"/>
    <mergeCell ref="F19:G19"/>
    <mergeCell ref="H19:I19"/>
    <mergeCell ref="J19:K19"/>
    <mergeCell ref="J17:M17"/>
    <mergeCell ref="P17:S17"/>
    <mergeCell ref="D18:F18"/>
    <mergeCell ref="G18:I18"/>
    <mergeCell ref="J18:M18"/>
    <mergeCell ref="P18:S18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L3:M3"/>
    <mergeCell ref="R3:S3"/>
    <mergeCell ref="T3:U3"/>
    <mergeCell ref="R4:S4"/>
    <mergeCell ref="D3:E3"/>
    <mergeCell ref="F3:G3"/>
    <mergeCell ref="H3:I3"/>
    <mergeCell ref="J3:K3"/>
    <mergeCell ref="J1:M1"/>
    <mergeCell ref="P1:S1"/>
    <mergeCell ref="D2:F2"/>
    <mergeCell ref="G2:I2"/>
    <mergeCell ref="J2:M2"/>
    <mergeCell ref="P2:S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3"/>
  <dimension ref="A1:AT143"/>
  <sheetViews>
    <sheetView workbookViewId="0" topLeftCell="A1">
      <selection activeCell="R4" sqref="R4:S4"/>
    </sheetView>
  </sheetViews>
  <sheetFormatPr defaultColWidth="8.88671875" defaultRowHeight="15"/>
  <cols>
    <col min="1" max="1" width="3.5546875" style="0" customWidth="1"/>
    <col min="2" max="2" width="13.99609375" style="0" customWidth="1"/>
    <col min="3" max="3" width="10.88671875" style="0" customWidth="1"/>
    <col min="4" max="14" width="2.99609375" style="0" customWidth="1"/>
    <col min="15" max="15" width="3.10546875" style="0" customWidth="1"/>
    <col min="16" max="16" width="1.77734375" style="0" customWidth="1"/>
    <col min="17" max="17" width="1.99609375" style="0" customWidth="1"/>
    <col min="18" max="18" width="2.77734375" style="0" customWidth="1"/>
    <col min="19" max="19" width="1.4375" style="0" customWidth="1"/>
    <col min="20" max="24" width="3.10546875" style="0" customWidth="1"/>
    <col min="25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5.75" thickTop="1">
      <c r="A1" s="3"/>
      <c r="B1" s="4" t="s">
        <v>55</v>
      </c>
      <c r="C1" s="5"/>
      <c r="D1" s="5"/>
      <c r="E1" s="5"/>
      <c r="F1" s="6"/>
      <c r="G1" s="5"/>
      <c r="H1" s="7" t="s">
        <v>2</v>
      </c>
      <c r="I1" s="8"/>
      <c r="J1" s="271" t="s">
        <v>77</v>
      </c>
      <c r="K1" s="271"/>
      <c r="L1" s="271"/>
      <c r="M1" s="272"/>
      <c r="N1" s="9" t="s">
        <v>3</v>
      </c>
      <c r="O1" s="10"/>
      <c r="P1" s="273" t="s">
        <v>37</v>
      </c>
      <c r="Q1" s="273"/>
      <c r="R1" s="273"/>
      <c r="S1" s="274"/>
      <c r="AS1" s="2"/>
      <c r="AT1" s="1"/>
    </row>
    <row r="2" spans="1:46" ht="15.75" thickBot="1">
      <c r="A2" s="11"/>
      <c r="B2" s="12" t="s">
        <v>35</v>
      </c>
      <c r="C2" s="13" t="s">
        <v>4</v>
      </c>
      <c r="D2" s="275"/>
      <c r="E2" s="275"/>
      <c r="F2" s="276"/>
      <c r="G2" s="277" t="s">
        <v>5</v>
      </c>
      <c r="H2" s="278"/>
      <c r="I2" s="278"/>
      <c r="J2" s="279">
        <v>39173</v>
      </c>
      <c r="K2" s="279"/>
      <c r="L2" s="279"/>
      <c r="M2" s="280"/>
      <c r="N2" s="14" t="s">
        <v>6</v>
      </c>
      <c r="O2" s="15"/>
      <c r="P2" s="281"/>
      <c r="Q2" s="281"/>
      <c r="R2" s="281"/>
      <c r="S2" s="282"/>
      <c r="AS2" s="2"/>
      <c r="AT2" s="1"/>
    </row>
    <row r="3" spans="1:46" ht="15" thickTop="1">
      <c r="A3" s="18"/>
      <c r="B3" s="19" t="s">
        <v>8</v>
      </c>
      <c r="C3" s="20" t="s">
        <v>0</v>
      </c>
      <c r="D3" s="283" t="s">
        <v>9</v>
      </c>
      <c r="E3" s="284"/>
      <c r="F3" s="283" t="s">
        <v>10</v>
      </c>
      <c r="G3" s="284"/>
      <c r="H3" s="283" t="s">
        <v>11</v>
      </c>
      <c r="I3" s="284"/>
      <c r="J3" s="283" t="s">
        <v>12</v>
      </c>
      <c r="K3" s="284"/>
      <c r="L3" s="283"/>
      <c r="M3" s="284"/>
      <c r="N3" s="21" t="s">
        <v>13</v>
      </c>
      <c r="O3" s="22" t="s">
        <v>14</v>
      </c>
      <c r="P3" s="23" t="s">
        <v>15</v>
      </c>
      <c r="Q3" s="24"/>
      <c r="R3" s="285" t="s">
        <v>16</v>
      </c>
      <c r="S3" s="286"/>
      <c r="T3" s="287" t="s">
        <v>17</v>
      </c>
      <c r="U3" s="288"/>
      <c r="V3" s="25" t="s">
        <v>18</v>
      </c>
      <c r="AS3" s="2"/>
      <c r="AT3" s="1"/>
    </row>
    <row r="4" spans="1:46" ht="15">
      <c r="A4" s="26" t="s">
        <v>9</v>
      </c>
      <c r="B4" s="27" t="s">
        <v>78</v>
      </c>
      <c r="C4" s="28" t="s">
        <v>19</v>
      </c>
      <c r="D4" s="29"/>
      <c r="E4" s="30"/>
      <c r="F4" s="31"/>
      <c r="G4" s="32"/>
      <c r="H4" s="31"/>
      <c r="I4" s="32"/>
      <c r="J4" s="31"/>
      <c r="K4" s="32"/>
      <c r="L4" s="31"/>
      <c r="M4" s="32"/>
      <c r="N4" s="33">
        <v>1</v>
      </c>
      <c r="O4" s="34">
        <v>1</v>
      </c>
      <c r="P4" s="35">
        <v>5</v>
      </c>
      <c r="Q4" s="36">
        <v>4</v>
      </c>
      <c r="R4" s="289">
        <v>1</v>
      </c>
      <c r="S4" s="290"/>
      <c r="T4" s="37"/>
      <c r="U4" s="37"/>
      <c r="V4" s="38"/>
      <c r="AS4" s="2"/>
      <c r="AT4" s="1"/>
    </row>
    <row r="5" spans="1:46" ht="15">
      <c r="A5" s="39" t="s">
        <v>10</v>
      </c>
      <c r="B5" s="27" t="s">
        <v>79</v>
      </c>
      <c r="C5" s="28" t="s">
        <v>80</v>
      </c>
      <c r="D5" s="40"/>
      <c r="E5" s="41"/>
      <c r="F5" s="42"/>
      <c r="G5" s="43"/>
      <c r="H5" s="40"/>
      <c r="I5" s="41"/>
      <c r="J5" s="40"/>
      <c r="K5" s="41"/>
      <c r="L5" s="40"/>
      <c r="M5" s="41"/>
      <c r="N5" s="33">
        <v>1</v>
      </c>
      <c r="O5" s="34">
        <v>1</v>
      </c>
      <c r="P5" s="35">
        <v>4</v>
      </c>
      <c r="Q5" s="36">
        <v>5</v>
      </c>
      <c r="R5" s="289">
        <v>3</v>
      </c>
      <c r="S5" s="290"/>
      <c r="T5" s="37"/>
      <c r="U5" s="37"/>
      <c r="V5" s="38"/>
      <c r="AS5" s="2"/>
      <c r="AT5" s="1"/>
    </row>
    <row r="6" spans="1:45" ht="15">
      <c r="A6" s="39" t="s">
        <v>11</v>
      </c>
      <c r="B6" s="27" t="s">
        <v>81</v>
      </c>
      <c r="C6" s="28" t="s">
        <v>69</v>
      </c>
      <c r="D6" s="40"/>
      <c r="E6" s="41"/>
      <c r="F6" s="40"/>
      <c r="G6" s="41"/>
      <c r="H6" s="42"/>
      <c r="I6" s="43"/>
      <c r="J6" s="40"/>
      <c r="K6" s="41"/>
      <c r="L6" s="40"/>
      <c r="M6" s="41"/>
      <c r="N6" s="33">
        <v>1</v>
      </c>
      <c r="O6" s="34">
        <v>1</v>
      </c>
      <c r="P6" s="35">
        <v>4</v>
      </c>
      <c r="Q6" s="36">
        <v>4</v>
      </c>
      <c r="R6" s="289">
        <v>2</v>
      </c>
      <c r="S6" s="290"/>
      <c r="T6" s="37"/>
      <c r="U6" s="37"/>
      <c r="V6" s="38"/>
      <c r="AS6" s="2"/>
    </row>
    <row r="7" spans="1:45" ht="15.75" thickBot="1">
      <c r="A7" s="39" t="s">
        <v>12</v>
      </c>
      <c r="B7" s="44"/>
      <c r="C7" s="28"/>
      <c r="D7" s="40"/>
      <c r="E7" s="41"/>
      <c r="F7" s="40"/>
      <c r="G7" s="41"/>
      <c r="H7" s="40"/>
      <c r="I7" s="41"/>
      <c r="J7" s="42"/>
      <c r="K7" s="43"/>
      <c r="L7" s="40"/>
      <c r="M7" s="41"/>
      <c r="N7" s="33"/>
      <c r="O7" s="34"/>
      <c r="P7" s="35"/>
      <c r="Q7" s="36"/>
      <c r="R7" s="291"/>
      <c r="S7" s="292"/>
      <c r="T7" s="37"/>
      <c r="U7" s="37"/>
      <c r="V7" s="38"/>
      <c r="AS7" s="2"/>
    </row>
    <row r="8" spans="1:45" ht="15" thickTop="1">
      <c r="A8" s="45"/>
      <c r="B8" s="46" t="s">
        <v>33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  <c r="S8" s="49"/>
      <c r="T8" s="50"/>
      <c r="U8" s="51"/>
      <c r="V8" s="52"/>
      <c r="W8" s="51"/>
      <c r="X8" s="53"/>
      <c r="AS8" s="2"/>
    </row>
    <row r="9" spans="1:45" ht="15" thickBot="1">
      <c r="A9" s="54"/>
      <c r="B9" s="55" t="s">
        <v>20</v>
      </c>
      <c r="C9" s="56"/>
      <c r="D9" s="128" t="s">
        <v>66</v>
      </c>
      <c r="E9" s="57"/>
      <c r="F9" s="293" t="s">
        <v>21</v>
      </c>
      <c r="G9" s="294"/>
      <c r="H9" s="265" t="s">
        <v>22</v>
      </c>
      <c r="I9" s="266"/>
      <c r="J9" s="293" t="s">
        <v>23</v>
      </c>
      <c r="K9" s="266"/>
      <c r="L9" s="293" t="s">
        <v>24</v>
      </c>
      <c r="M9" s="266"/>
      <c r="N9" s="293" t="s">
        <v>25</v>
      </c>
      <c r="O9" s="266"/>
      <c r="P9" s="267"/>
      <c r="Q9" s="268"/>
      <c r="S9" s="58"/>
      <c r="T9" s="59"/>
      <c r="U9" s="60"/>
      <c r="V9" s="25"/>
      <c r="AS9" s="2"/>
    </row>
    <row r="10" spans="1:45" ht="15">
      <c r="A10" s="61" t="s">
        <v>27</v>
      </c>
      <c r="B10" s="62" t="str">
        <f>IF(B4&gt;"",B4,"")</f>
        <v>Sofia Engman</v>
      </c>
      <c r="C10" s="62" t="str">
        <f>IF(B6&gt;"",B6,"")</f>
        <v>Iida Myllärinen</v>
      </c>
      <c r="D10" s="129">
        <v>2</v>
      </c>
      <c r="E10" s="64"/>
      <c r="F10" s="299">
        <v>3</v>
      </c>
      <c r="G10" s="300"/>
      <c r="H10" s="301">
        <v>1</v>
      </c>
      <c r="I10" s="302"/>
      <c r="J10" s="301">
        <v>-11</v>
      </c>
      <c r="K10" s="302"/>
      <c r="L10" s="301">
        <v>10</v>
      </c>
      <c r="M10" s="302"/>
      <c r="N10" s="295"/>
      <c r="O10" s="296"/>
      <c r="P10" s="65"/>
      <c r="Q10" s="66"/>
      <c r="R10" s="67"/>
      <c r="S10" s="68"/>
      <c r="T10" s="69"/>
      <c r="U10" s="70"/>
      <c r="V10" s="71"/>
      <c r="Y10" s="72"/>
      <c r="Z10" s="73"/>
      <c r="AA10" s="72"/>
      <c r="AB10" s="73"/>
      <c r="AC10" s="72"/>
      <c r="AD10" s="73"/>
      <c r="AE10" s="72"/>
      <c r="AF10" s="73"/>
      <c r="AG10" s="72"/>
      <c r="AH10" s="73"/>
      <c r="AS10" s="17"/>
    </row>
    <row r="11" spans="1:45" ht="15">
      <c r="A11" s="61" t="s">
        <v>28</v>
      </c>
      <c r="B11" s="62"/>
      <c r="C11" s="62">
        <f>IF(B7&gt;"",B7,"")</f>
      </c>
      <c r="D11" s="130"/>
      <c r="E11" s="64"/>
      <c r="F11" s="297"/>
      <c r="G11" s="298"/>
      <c r="H11" s="297"/>
      <c r="I11" s="298"/>
      <c r="J11" s="297"/>
      <c r="K11" s="298"/>
      <c r="L11" s="297"/>
      <c r="M11" s="298"/>
      <c r="N11" s="297"/>
      <c r="O11" s="298"/>
      <c r="P11" s="65"/>
      <c r="Q11" s="66"/>
      <c r="R11" s="75"/>
      <c r="S11" s="76"/>
      <c r="T11" s="69"/>
      <c r="U11" s="70"/>
      <c r="V11" s="71"/>
      <c r="Y11" s="77"/>
      <c r="Z11" s="78"/>
      <c r="AA11" s="77"/>
      <c r="AB11" s="78"/>
      <c r="AC11" s="77"/>
      <c r="AD11" s="78"/>
      <c r="AE11" s="77"/>
      <c r="AF11" s="78"/>
      <c r="AG11" s="77"/>
      <c r="AH11" s="78"/>
      <c r="AS11" s="17"/>
    </row>
    <row r="12" spans="1:45" ht="15.75" thickBot="1">
      <c r="A12" s="61" t="s">
        <v>29</v>
      </c>
      <c r="B12" s="79"/>
      <c r="C12" s="79">
        <f>IF(B7&gt;"",B7,"")</f>
      </c>
      <c r="D12" s="131"/>
      <c r="E12" s="57"/>
      <c r="F12" s="303"/>
      <c r="G12" s="304"/>
      <c r="H12" s="303"/>
      <c r="I12" s="304"/>
      <c r="J12" s="303"/>
      <c r="K12" s="304"/>
      <c r="L12" s="303"/>
      <c r="M12" s="304"/>
      <c r="N12" s="303"/>
      <c r="O12" s="304"/>
      <c r="P12" s="65"/>
      <c r="Q12" s="66"/>
      <c r="R12" s="75"/>
      <c r="S12" s="76"/>
      <c r="T12" s="69"/>
      <c r="U12" s="70"/>
      <c r="V12" s="71"/>
      <c r="Y12" s="77"/>
      <c r="Z12" s="78"/>
      <c r="AA12" s="77"/>
      <c r="AB12" s="78"/>
      <c r="AC12" s="77"/>
      <c r="AD12" s="78"/>
      <c r="AE12" s="77"/>
      <c r="AF12" s="78"/>
      <c r="AG12" s="77"/>
      <c r="AH12" s="78"/>
      <c r="AS12" s="17"/>
    </row>
    <row r="13" spans="1:34" ht="15">
      <c r="A13" s="61" t="s">
        <v>30</v>
      </c>
      <c r="B13" s="62" t="str">
        <f>IF(B5&gt;"",B5,"")</f>
        <v>Sabina Englund</v>
      </c>
      <c r="C13" s="62" t="str">
        <f>IF(B6&gt;"",B6,"")</f>
        <v>Iida Myllärinen</v>
      </c>
      <c r="D13" s="129">
        <v>1</v>
      </c>
      <c r="E13" s="64"/>
      <c r="F13" s="301">
        <v>4</v>
      </c>
      <c r="G13" s="302"/>
      <c r="H13" s="301">
        <v>-5</v>
      </c>
      <c r="I13" s="302"/>
      <c r="J13" s="301">
        <v>-9</v>
      </c>
      <c r="K13" s="302"/>
      <c r="L13" s="301">
        <v>-6</v>
      </c>
      <c r="M13" s="302"/>
      <c r="N13" s="301"/>
      <c r="O13" s="302"/>
      <c r="P13" s="65"/>
      <c r="Q13" s="66"/>
      <c r="R13" s="75"/>
      <c r="S13" s="76"/>
      <c r="T13" s="69"/>
      <c r="U13" s="70"/>
      <c r="V13" s="71"/>
      <c r="Y13" s="77"/>
      <c r="Z13" s="78"/>
      <c r="AA13" s="77"/>
      <c r="AB13" s="78"/>
      <c r="AC13" s="77"/>
      <c r="AD13" s="78"/>
      <c r="AE13" s="77"/>
      <c r="AF13" s="78"/>
      <c r="AG13" s="77"/>
      <c r="AH13" s="78"/>
    </row>
    <row r="14" spans="1:34" ht="15">
      <c r="A14" s="61" t="s">
        <v>31</v>
      </c>
      <c r="B14" s="62" t="str">
        <f>IF(B4&gt;"",B4,"")</f>
        <v>Sofia Engman</v>
      </c>
      <c r="C14" s="62" t="str">
        <f>IF(B5&gt;"",B5,"")</f>
        <v>Sabina Englund</v>
      </c>
      <c r="D14" s="130">
        <v>3</v>
      </c>
      <c r="E14" s="64"/>
      <c r="F14" s="297">
        <v>-6</v>
      </c>
      <c r="G14" s="298"/>
      <c r="H14" s="297">
        <v>-3</v>
      </c>
      <c r="I14" s="298"/>
      <c r="J14" s="307">
        <v>4</v>
      </c>
      <c r="K14" s="308"/>
      <c r="L14" s="297">
        <v>8</v>
      </c>
      <c r="M14" s="298"/>
      <c r="N14" s="297">
        <v>-4</v>
      </c>
      <c r="O14" s="298"/>
      <c r="P14" s="65"/>
      <c r="Q14" s="66"/>
      <c r="R14" s="75"/>
      <c r="S14" s="76"/>
      <c r="T14" s="69"/>
      <c r="U14" s="70"/>
      <c r="V14" s="71"/>
      <c r="Y14" s="77"/>
      <c r="Z14" s="78"/>
      <c r="AA14" s="77"/>
      <c r="AB14" s="78"/>
      <c r="AC14" s="77"/>
      <c r="AD14" s="78"/>
      <c r="AE14" s="77"/>
      <c r="AF14" s="78"/>
      <c r="AG14" s="77"/>
      <c r="AH14" s="78"/>
    </row>
    <row r="15" spans="1:34" ht="15.75" thickBot="1">
      <c r="A15" s="80" t="s">
        <v>32</v>
      </c>
      <c r="B15" s="81"/>
      <c r="C15" s="81">
        <f>IF(B7&gt;"",B7,"")</f>
      </c>
      <c r="D15" s="82"/>
      <c r="E15" s="83"/>
      <c r="F15" s="305"/>
      <c r="G15" s="306"/>
      <c r="H15" s="305"/>
      <c r="I15" s="306"/>
      <c r="J15" s="305"/>
      <c r="K15" s="306"/>
      <c r="L15" s="305"/>
      <c r="M15" s="306"/>
      <c r="N15" s="305"/>
      <c r="O15" s="306"/>
      <c r="P15" s="84"/>
      <c r="Q15" s="85"/>
      <c r="R15" s="86"/>
      <c r="S15" s="16"/>
      <c r="T15" s="69"/>
      <c r="U15" s="70"/>
      <c r="V15" s="71"/>
      <c r="Y15" s="87"/>
      <c r="Z15" s="88"/>
      <c r="AA15" s="87"/>
      <c r="AB15" s="88"/>
      <c r="AC15" s="87"/>
      <c r="AD15" s="88"/>
      <c r="AE15" s="87"/>
      <c r="AF15" s="88"/>
      <c r="AG15" s="87"/>
      <c r="AH15" s="88"/>
    </row>
    <row r="16" ht="15.75" thickBot="1" thickTop="1"/>
    <row r="17" spans="1:19" ht="15.75" thickTop="1">
      <c r="A17" s="3"/>
      <c r="B17" s="4"/>
      <c r="C17" s="5"/>
      <c r="D17" s="5"/>
      <c r="E17" s="5"/>
      <c r="F17" s="6"/>
      <c r="G17" s="5"/>
      <c r="H17" s="7"/>
      <c r="I17" s="8"/>
      <c r="J17" s="271"/>
      <c r="K17" s="271"/>
      <c r="L17" s="271"/>
      <c r="M17" s="272"/>
      <c r="N17" s="9"/>
      <c r="O17" s="10"/>
      <c r="P17" s="273"/>
      <c r="Q17" s="273"/>
      <c r="R17" s="273"/>
      <c r="S17" s="274"/>
    </row>
    <row r="18" spans="1:19" ht="15.75" thickBot="1">
      <c r="A18" s="11"/>
      <c r="B18" s="12"/>
      <c r="C18" s="13"/>
      <c r="D18" s="275"/>
      <c r="E18" s="275"/>
      <c r="F18" s="276"/>
      <c r="G18" s="277"/>
      <c r="H18" s="278"/>
      <c r="I18" s="278"/>
      <c r="J18" s="279"/>
      <c r="K18" s="279"/>
      <c r="L18" s="279"/>
      <c r="M18" s="280"/>
      <c r="N18" s="14"/>
      <c r="O18" s="15"/>
      <c r="P18" s="281"/>
      <c r="Q18" s="281"/>
      <c r="R18" s="281"/>
      <c r="S18" s="282"/>
    </row>
    <row r="19" spans="1:22" ht="15" thickTop="1">
      <c r="A19" s="18"/>
      <c r="B19" s="19"/>
      <c r="C19" s="20"/>
      <c r="D19" s="283"/>
      <c r="E19" s="284"/>
      <c r="F19" s="283"/>
      <c r="G19" s="284"/>
      <c r="H19" s="283"/>
      <c r="I19" s="284"/>
      <c r="J19" s="283"/>
      <c r="K19" s="284"/>
      <c r="L19" s="283"/>
      <c r="M19" s="284"/>
      <c r="N19" s="21"/>
      <c r="O19" s="22"/>
      <c r="P19" s="23"/>
      <c r="Q19" s="24"/>
      <c r="R19" s="285"/>
      <c r="S19" s="286"/>
      <c r="T19" s="287"/>
      <c r="U19" s="288"/>
      <c r="V19" s="25"/>
    </row>
    <row r="20" spans="1:22" ht="15">
      <c r="A20" s="26"/>
      <c r="B20" s="27"/>
      <c r="C20" s="28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34"/>
      <c r="P20" s="35"/>
      <c r="Q20" s="36"/>
      <c r="R20" s="289"/>
      <c r="S20" s="290"/>
      <c r="T20" s="37"/>
      <c r="U20" s="37"/>
      <c r="V20" s="38"/>
    </row>
    <row r="21" spans="1:22" ht="15">
      <c r="A21" s="39"/>
      <c r="B21" s="27"/>
      <c r="C21" s="28"/>
      <c r="D21" s="40"/>
      <c r="E21" s="41"/>
      <c r="F21" s="42"/>
      <c r="G21" s="43"/>
      <c r="H21" s="40"/>
      <c r="I21" s="41"/>
      <c r="J21" s="40"/>
      <c r="K21" s="41"/>
      <c r="L21" s="40"/>
      <c r="M21" s="41"/>
      <c r="N21" s="33"/>
      <c r="O21" s="34"/>
      <c r="P21" s="35"/>
      <c r="Q21" s="36"/>
      <c r="R21" s="289"/>
      <c r="S21" s="290"/>
      <c r="T21" s="37"/>
      <c r="U21" s="37"/>
      <c r="V21" s="38"/>
    </row>
    <row r="22" spans="1:22" ht="15">
      <c r="A22" s="39"/>
      <c r="B22" s="27"/>
      <c r="C22" s="28"/>
      <c r="D22" s="40"/>
      <c r="E22" s="41"/>
      <c r="F22" s="40"/>
      <c r="G22" s="41"/>
      <c r="H22" s="42"/>
      <c r="I22" s="43"/>
      <c r="J22" s="40"/>
      <c r="K22" s="41"/>
      <c r="L22" s="40"/>
      <c r="M22" s="41"/>
      <c r="N22" s="33"/>
      <c r="O22" s="34"/>
      <c r="P22" s="35"/>
      <c r="Q22" s="36"/>
      <c r="R22" s="289"/>
      <c r="S22" s="290"/>
      <c r="T22" s="37"/>
      <c r="U22" s="37"/>
      <c r="V22" s="38"/>
    </row>
    <row r="23" spans="1:22" ht="15.75" thickBot="1">
      <c r="A23" s="39"/>
      <c r="B23" s="44"/>
      <c r="C23" s="28"/>
      <c r="D23" s="40"/>
      <c r="E23" s="41"/>
      <c r="F23" s="40"/>
      <c r="G23" s="41"/>
      <c r="H23" s="40"/>
      <c r="I23" s="41"/>
      <c r="J23" s="42"/>
      <c r="K23" s="43"/>
      <c r="L23" s="40"/>
      <c r="M23" s="41"/>
      <c r="N23" s="33"/>
      <c r="O23" s="34"/>
      <c r="P23" s="35"/>
      <c r="Q23" s="36"/>
      <c r="R23" s="291"/>
      <c r="S23" s="292"/>
      <c r="T23" s="37"/>
      <c r="U23" s="37"/>
      <c r="V23" s="38"/>
    </row>
    <row r="24" spans="1:24" ht="15" thickTop="1">
      <c r="A24" s="4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1"/>
      <c r="V24" s="52"/>
      <c r="W24" s="51"/>
      <c r="X24" s="53"/>
    </row>
    <row r="25" spans="1:22" ht="15" thickBot="1">
      <c r="A25" s="54"/>
      <c r="B25" s="55"/>
      <c r="C25" s="56"/>
      <c r="D25" s="131"/>
      <c r="E25" s="57"/>
      <c r="F25" s="293"/>
      <c r="G25" s="294"/>
      <c r="H25" s="265"/>
      <c r="I25" s="266"/>
      <c r="J25" s="265"/>
      <c r="K25" s="266"/>
      <c r="L25" s="265"/>
      <c r="M25" s="266"/>
      <c r="N25" s="265"/>
      <c r="O25" s="266"/>
      <c r="P25" s="267"/>
      <c r="Q25" s="268"/>
      <c r="S25" s="58"/>
      <c r="T25" s="59"/>
      <c r="U25" s="60"/>
      <c r="V25" s="25"/>
    </row>
    <row r="26" spans="1:34" ht="15">
      <c r="A26" s="61"/>
      <c r="B26" s="62"/>
      <c r="C26" s="62"/>
      <c r="D26" s="129"/>
      <c r="E26" s="64"/>
      <c r="F26" s="299"/>
      <c r="G26" s="300"/>
      <c r="H26" s="301"/>
      <c r="I26" s="302"/>
      <c r="J26" s="301"/>
      <c r="K26" s="302"/>
      <c r="L26" s="301"/>
      <c r="M26" s="302"/>
      <c r="N26" s="295"/>
      <c r="O26" s="296"/>
      <c r="P26" s="65"/>
      <c r="Q26" s="66"/>
      <c r="R26" s="67"/>
      <c r="S26" s="68"/>
      <c r="T26" s="69"/>
      <c r="U26" s="70"/>
      <c r="V26" s="71"/>
      <c r="Y26" s="72"/>
      <c r="Z26" s="73"/>
      <c r="AA26" s="72"/>
      <c r="AB26" s="73"/>
      <c r="AC26" s="72"/>
      <c r="AD26" s="73"/>
      <c r="AE26" s="72"/>
      <c r="AF26" s="73"/>
      <c r="AG26" s="72"/>
      <c r="AH26" s="73"/>
    </row>
    <row r="27" spans="1:34" ht="15">
      <c r="A27" s="61"/>
      <c r="B27" s="62"/>
      <c r="C27" s="62"/>
      <c r="D27" s="130"/>
      <c r="E27" s="64"/>
      <c r="F27" s="297"/>
      <c r="G27" s="298"/>
      <c r="H27" s="297"/>
      <c r="I27" s="298"/>
      <c r="J27" s="297"/>
      <c r="K27" s="298"/>
      <c r="L27" s="297"/>
      <c r="M27" s="298"/>
      <c r="N27" s="297"/>
      <c r="O27" s="298"/>
      <c r="P27" s="65"/>
      <c r="Q27" s="66"/>
      <c r="R27" s="75"/>
      <c r="S27" s="76"/>
      <c r="T27" s="69"/>
      <c r="U27" s="70"/>
      <c r="V27" s="71"/>
      <c r="Y27" s="77"/>
      <c r="Z27" s="78"/>
      <c r="AA27" s="77"/>
      <c r="AB27" s="78"/>
      <c r="AC27" s="77"/>
      <c r="AD27" s="78"/>
      <c r="AE27" s="77"/>
      <c r="AF27" s="78"/>
      <c r="AG27" s="77"/>
      <c r="AH27" s="78"/>
    </row>
    <row r="28" spans="1:34" ht="15.75" thickBot="1">
      <c r="A28" s="61"/>
      <c r="B28" s="79"/>
      <c r="C28" s="79"/>
      <c r="D28" s="131"/>
      <c r="E28" s="57"/>
      <c r="F28" s="303"/>
      <c r="G28" s="304"/>
      <c r="H28" s="303"/>
      <c r="I28" s="304"/>
      <c r="J28" s="303"/>
      <c r="K28" s="304"/>
      <c r="L28" s="303"/>
      <c r="M28" s="304"/>
      <c r="N28" s="303"/>
      <c r="O28" s="304"/>
      <c r="P28" s="65"/>
      <c r="Q28" s="66"/>
      <c r="R28" s="75"/>
      <c r="S28" s="76"/>
      <c r="T28" s="69"/>
      <c r="U28" s="70"/>
      <c r="V28" s="71"/>
      <c r="Y28" s="77"/>
      <c r="Z28" s="78"/>
      <c r="AA28" s="77"/>
      <c r="AB28" s="78"/>
      <c r="AC28" s="77"/>
      <c r="AD28" s="78"/>
      <c r="AE28" s="77"/>
      <c r="AF28" s="78"/>
      <c r="AG28" s="77"/>
      <c r="AH28" s="78"/>
    </row>
    <row r="29" spans="1:34" ht="15">
      <c r="A29" s="61"/>
      <c r="B29" s="62"/>
      <c r="C29" s="62"/>
      <c r="D29" s="129"/>
      <c r="E29" s="64"/>
      <c r="F29" s="301"/>
      <c r="G29" s="302"/>
      <c r="H29" s="301"/>
      <c r="I29" s="302"/>
      <c r="J29" s="301"/>
      <c r="K29" s="302"/>
      <c r="L29" s="301"/>
      <c r="M29" s="302"/>
      <c r="N29" s="301"/>
      <c r="O29" s="302"/>
      <c r="P29" s="65"/>
      <c r="Q29" s="66"/>
      <c r="R29" s="75"/>
      <c r="S29" s="76"/>
      <c r="T29" s="69"/>
      <c r="U29" s="70"/>
      <c r="V29" s="71"/>
      <c r="Y29" s="77"/>
      <c r="Z29" s="78"/>
      <c r="AA29" s="77"/>
      <c r="AB29" s="78"/>
      <c r="AC29" s="77"/>
      <c r="AD29" s="78"/>
      <c r="AE29" s="77"/>
      <c r="AF29" s="78"/>
      <c r="AG29" s="77"/>
      <c r="AH29" s="78"/>
    </row>
    <row r="30" spans="1:34" ht="15">
      <c r="A30" s="61"/>
      <c r="B30" s="62"/>
      <c r="C30" s="62"/>
      <c r="D30" s="130"/>
      <c r="E30" s="64"/>
      <c r="F30" s="297"/>
      <c r="G30" s="298"/>
      <c r="H30" s="297"/>
      <c r="I30" s="298"/>
      <c r="J30" s="307"/>
      <c r="K30" s="308"/>
      <c r="L30" s="297"/>
      <c r="M30" s="298"/>
      <c r="N30" s="297"/>
      <c r="O30" s="298"/>
      <c r="P30" s="65"/>
      <c r="Q30" s="66"/>
      <c r="R30" s="75"/>
      <c r="S30" s="76"/>
      <c r="T30" s="69"/>
      <c r="U30" s="70"/>
      <c r="V30" s="71"/>
      <c r="Y30" s="77"/>
      <c r="Z30" s="78"/>
      <c r="AA30" s="77"/>
      <c r="AB30" s="78"/>
      <c r="AC30" s="77"/>
      <c r="AD30" s="78"/>
      <c r="AE30" s="77"/>
      <c r="AF30" s="78"/>
      <c r="AG30" s="77"/>
      <c r="AH30" s="78"/>
    </row>
    <row r="31" spans="1:34" ht="15.75" thickBot="1">
      <c r="A31" s="80"/>
      <c r="B31" s="81"/>
      <c r="C31" s="81"/>
      <c r="D31" s="132"/>
      <c r="E31" s="83"/>
      <c r="F31" s="305"/>
      <c r="G31" s="306"/>
      <c r="H31" s="305"/>
      <c r="I31" s="306"/>
      <c r="J31" s="305"/>
      <c r="K31" s="306"/>
      <c r="L31" s="305"/>
      <c r="M31" s="306"/>
      <c r="N31" s="305"/>
      <c r="O31" s="306"/>
      <c r="P31" s="84"/>
      <c r="Q31" s="85"/>
      <c r="R31" s="86"/>
      <c r="S31" s="16"/>
      <c r="T31" s="69"/>
      <c r="U31" s="70"/>
      <c r="V31" s="71"/>
      <c r="Y31" s="87"/>
      <c r="Z31" s="88"/>
      <c r="AA31" s="87"/>
      <c r="AB31" s="88"/>
      <c r="AC31" s="87"/>
      <c r="AD31" s="88"/>
      <c r="AE31" s="87"/>
      <c r="AF31" s="88"/>
      <c r="AG31" s="87"/>
      <c r="AH31" s="88"/>
    </row>
    <row r="32" ht="15.75" thickBot="1" thickTop="1"/>
    <row r="33" spans="1:19" ht="15.75" thickTop="1">
      <c r="A33" s="3"/>
      <c r="B33" s="4"/>
      <c r="C33" s="5"/>
      <c r="D33" s="5"/>
      <c r="E33" s="5"/>
      <c r="F33" s="6"/>
      <c r="G33" s="5"/>
      <c r="H33" s="7"/>
      <c r="I33" s="8"/>
      <c r="J33" s="271"/>
      <c r="K33" s="271"/>
      <c r="L33" s="271"/>
      <c r="M33" s="272"/>
      <c r="N33" s="9"/>
      <c r="O33" s="10"/>
      <c r="P33" s="273"/>
      <c r="Q33" s="273"/>
      <c r="R33" s="273"/>
      <c r="S33" s="274"/>
    </row>
    <row r="34" spans="1:19" ht="15.75" thickBot="1">
      <c r="A34" s="11"/>
      <c r="B34" s="12"/>
      <c r="C34" s="13"/>
      <c r="D34" s="275"/>
      <c r="E34" s="275"/>
      <c r="F34" s="276"/>
      <c r="G34" s="277"/>
      <c r="H34" s="278"/>
      <c r="I34" s="278"/>
      <c r="J34" s="279"/>
      <c r="K34" s="279"/>
      <c r="L34" s="279"/>
      <c r="M34" s="280"/>
      <c r="N34" s="14"/>
      <c r="O34" s="15"/>
      <c r="P34" s="281"/>
      <c r="Q34" s="281"/>
      <c r="R34" s="281"/>
      <c r="S34" s="282"/>
    </row>
    <row r="35" spans="1:22" ht="15" thickTop="1">
      <c r="A35" s="18"/>
      <c r="B35" s="19"/>
      <c r="C35" s="20"/>
      <c r="D35" s="283"/>
      <c r="E35" s="284"/>
      <c r="F35" s="283"/>
      <c r="G35" s="284"/>
      <c r="H35" s="283"/>
      <c r="I35" s="284"/>
      <c r="J35" s="283"/>
      <c r="K35" s="284"/>
      <c r="L35" s="283"/>
      <c r="M35" s="284"/>
      <c r="N35" s="21"/>
      <c r="O35" s="22"/>
      <c r="P35" s="23"/>
      <c r="Q35" s="24"/>
      <c r="R35" s="285"/>
      <c r="S35" s="286"/>
      <c r="T35" s="287"/>
      <c r="U35" s="288"/>
      <c r="V35" s="25"/>
    </row>
    <row r="36" spans="1:22" ht="15">
      <c r="A36" s="26" t="s">
        <v>9</v>
      </c>
      <c r="B36" s="27"/>
      <c r="C36" s="28"/>
      <c r="D36" s="29"/>
      <c r="E36" s="30"/>
      <c r="F36" s="31"/>
      <c r="G36" s="32"/>
      <c r="H36" s="31"/>
      <c r="I36" s="32"/>
      <c r="J36" s="31"/>
      <c r="K36" s="32"/>
      <c r="L36" s="31"/>
      <c r="M36" s="32"/>
      <c r="N36" s="33"/>
      <c r="O36" s="34"/>
      <c r="P36" s="35"/>
      <c r="Q36" s="36"/>
      <c r="R36" s="289"/>
      <c r="S36" s="290"/>
      <c r="T36" s="37"/>
      <c r="U36" s="37"/>
      <c r="V36" s="38"/>
    </row>
    <row r="37" spans="1:22" ht="15">
      <c r="A37" s="39" t="s">
        <v>10</v>
      </c>
      <c r="B37" s="27"/>
      <c r="C37" s="28"/>
      <c r="D37" s="40"/>
      <c r="E37" s="41"/>
      <c r="F37" s="42"/>
      <c r="G37" s="43"/>
      <c r="H37" s="40"/>
      <c r="I37" s="41"/>
      <c r="J37" s="40"/>
      <c r="K37" s="41"/>
      <c r="L37" s="40"/>
      <c r="M37" s="41"/>
      <c r="N37" s="33"/>
      <c r="O37" s="34"/>
      <c r="P37" s="35"/>
      <c r="Q37" s="36"/>
      <c r="R37" s="289"/>
      <c r="S37" s="290"/>
      <c r="T37" s="37"/>
      <c r="U37" s="37"/>
      <c r="V37" s="38"/>
    </row>
    <row r="38" spans="1:22" ht="15">
      <c r="A38" s="39" t="s">
        <v>11</v>
      </c>
      <c r="B38" s="27"/>
      <c r="C38" s="28"/>
      <c r="D38" s="40"/>
      <c r="E38" s="41"/>
      <c r="F38" s="40"/>
      <c r="G38" s="41"/>
      <c r="H38" s="42"/>
      <c r="I38" s="43"/>
      <c r="J38" s="40"/>
      <c r="K38" s="41"/>
      <c r="L38" s="40"/>
      <c r="M38" s="41"/>
      <c r="N38" s="33"/>
      <c r="O38" s="34"/>
      <c r="P38" s="35"/>
      <c r="Q38" s="36"/>
      <c r="R38" s="289"/>
      <c r="S38" s="290"/>
      <c r="T38" s="37"/>
      <c r="U38" s="37"/>
      <c r="V38" s="38"/>
    </row>
    <row r="39" spans="1:22" ht="15.75" thickBot="1">
      <c r="A39" s="39" t="s">
        <v>12</v>
      </c>
      <c r="B39" s="44"/>
      <c r="C39" s="28"/>
      <c r="D39" s="40"/>
      <c r="E39" s="41"/>
      <c r="F39" s="40"/>
      <c r="G39" s="41"/>
      <c r="H39" s="40"/>
      <c r="I39" s="41"/>
      <c r="J39" s="42"/>
      <c r="K39" s="43"/>
      <c r="L39" s="40"/>
      <c r="M39" s="41"/>
      <c r="N39" s="33"/>
      <c r="O39" s="34"/>
      <c r="P39" s="35"/>
      <c r="Q39" s="36"/>
      <c r="R39" s="291"/>
      <c r="S39" s="292"/>
      <c r="T39" s="37"/>
      <c r="U39" s="37"/>
      <c r="V39" s="38"/>
    </row>
    <row r="40" spans="1:24" ht="15" thickTop="1">
      <c r="A40" s="45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49"/>
      <c r="T40" s="50"/>
      <c r="U40" s="51"/>
      <c r="V40" s="52"/>
      <c r="W40" s="51"/>
      <c r="X40" s="53"/>
    </row>
    <row r="41" spans="1:22" ht="15" thickBot="1">
      <c r="A41" s="54"/>
      <c r="B41" s="55"/>
      <c r="C41" s="56"/>
      <c r="D41" s="131"/>
      <c r="E41" s="57"/>
      <c r="F41" s="293"/>
      <c r="G41" s="294"/>
      <c r="H41" s="265"/>
      <c r="I41" s="266"/>
      <c r="J41" s="265"/>
      <c r="K41" s="266"/>
      <c r="L41" s="265"/>
      <c r="M41" s="266"/>
      <c r="N41" s="265"/>
      <c r="O41" s="266"/>
      <c r="P41" s="267"/>
      <c r="Q41" s="268"/>
      <c r="S41" s="58"/>
      <c r="T41" s="59"/>
      <c r="U41" s="60"/>
      <c r="V41" s="25"/>
    </row>
    <row r="42" spans="1:34" ht="15">
      <c r="A42" s="61" t="s">
        <v>27</v>
      </c>
      <c r="B42" s="62"/>
      <c r="C42" s="62"/>
      <c r="D42" s="129"/>
      <c r="E42" s="64"/>
      <c r="F42" s="299"/>
      <c r="G42" s="300"/>
      <c r="H42" s="301"/>
      <c r="I42" s="302"/>
      <c r="J42" s="301"/>
      <c r="K42" s="302"/>
      <c r="L42" s="301"/>
      <c r="M42" s="302"/>
      <c r="N42" s="295"/>
      <c r="O42" s="296"/>
      <c r="P42" s="65"/>
      <c r="Q42" s="66"/>
      <c r="R42" s="67"/>
      <c r="S42" s="68"/>
      <c r="T42" s="69"/>
      <c r="U42" s="70"/>
      <c r="V42" s="71"/>
      <c r="Y42" s="72"/>
      <c r="Z42" s="73"/>
      <c r="AA42" s="72"/>
      <c r="AB42" s="73"/>
      <c r="AC42" s="72"/>
      <c r="AD42" s="73"/>
      <c r="AE42" s="72"/>
      <c r="AF42" s="73"/>
      <c r="AG42" s="72"/>
      <c r="AH42" s="73"/>
    </row>
    <row r="43" spans="1:34" ht="15">
      <c r="A43" s="61" t="s">
        <v>28</v>
      </c>
      <c r="B43" s="62"/>
      <c r="C43" s="62"/>
      <c r="D43" s="130"/>
      <c r="E43" s="64"/>
      <c r="F43" s="297"/>
      <c r="G43" s="298"/>
      <c r="H43" s="297"/>
      <c r="I43" s="298"/>
      <c r="J43" s="297"/>
      <c r="K43" s="298"/>
      <c r="L43" s="297"/>
      <c r="M43" s="298"/>
      <c r="N43" s="297"/>
      <c r="O43" s="298"/>
      <c r="P43" s="65"/>
      <c r="Q43" s="66"/>
      <c r="R43" s="75"/>
      <c r="S43" s="76"/>
      <c r="T43" s="69"/>
      <c r="U43" s="70"/>
      <c r="V43" s="71"/>
      <c r="Y43" s="77"/>
      <c r="Z43" s="78"/>
      <c r="AA43" s="77"/>
      <c r="AB43" s="78"/>
      <c r="AC43" s="77"/>
      <c r="AD43" s="78"/>
      <c r="AE43" s="77"/>
      <c r="AF43" s="78"/>
      <c r="AG43" s="77"/>
      <c r="AH43" s="78"/>
    </row>
    <row r="44" spans="1:34" ht="15.75" thickBot="1">
      <c r="A44" s="61" t="s">
        <v>29</v>
      </c>
      <c r="B44" s="79"/>
      <c r="C44" s="79"/>
      <c r="D44" s="131"/>
      <c r="E44" s="57"/>
      <c r="F44" s="303"/>
      <c r="G44" s="304"/>
      <c r="H44" s="303"/>
      <c r="I44" s="304"/>
      <c r="J44" s="303"/>
      <c r="K44" s="304"/>
      <c r="L44" s="303"/>
      <c r="M44" s="304"/>
      <c r="N44" s="303"/>
      <c r="O44" s="304"/>
      <c r="P44" s="65"/>
      <c r="Q44" s="66"/>
      <c r="R44" s="75"/>
      <c r="S44" s="76"/>
      <c r="T44" s="69"/>
      <c r="U44" s="70"/>
      <c r="V44" s="71"/>
      <c r="Y44" s="77"/>
      <c r="Z44" s="78"/>
      <c r="AA44" s="77"/>
      <c r="AB44" s="78"/>
      <c r="AC44" s="77"/>
      <c r="AD44" s="78"/>
      <c r="AE44" s="77"/>
      <c r="AF44" s="78"/>
      <c r="AG44" s="77"/>
      <c r="AH44" s="78"/>
    </row>
    <row r="45" spans="1:34" ht="15">
      <c r="A45" s="61" t="s">
        <v>30</v>
      </c>
      <c r="B45" s="62"/>
      <c r="C45" s="62"/>
      <c r="D45" s="129"/>
      <c r="E45" s="64"/>
      <c r="F45" s="301"/>
      <c r="G45" s="302"/>
      <c r="H45" s="301"/>
      <c r="I45" s="302"/>
      <c r="J45" s="301"/>
      <c r="K45" s="302"/>
      <c r="L45" s="301"/>
      <c r="M45" s="302"/>
      <c r="N45" s="301"/>
      <c r="O45" s="302"/>
      <c r="P45" s="65"/>
      <c r="Q45" s="66"/>
      <c r="R45" s="75"/>
      <c r="S45" s="76"/>
      <c r="T45" s="69"/>
      <c r="U45" s="70"/>
      <c r="V45" s="71"/>
      <c r="Y45" s="77"/>
      <c r="Z45" s="78"/>
      <c r="AA45" s="77"/>
      <c r="AB45" s="78"/>
      <c r="AC45" s="77"/>
      <c r="AD45" s="78"/>
      <c r="AE45" s="77"/>
      <c r="AF45" s="78"/>
      <c r="AG45" s="77"/>
      <c r="AH45" s="78"/>
    </row>
    <row r="46" spans="1:34" ht="15">
      <c r="A46" s="61" t="s">
        <v>31</v>
      </c>
      <c r="B46" s="62"/>
      <c r="C46" s="62"/>
      <c r="D46" s="130"/>
      <c r="E46" s="64"/>
      <c r="F46" s="297"/>
      <c r="G46" s="298"/>
      <c r="H46" s="297"/>
      <c r="I46" s="298"/>
      <c r="J46" s="307"/>
      <c r="K46" s="308"/>
      <c r="L46" s="297"/>
      <c r="M46" s="298"/>
      <c r="N46" s="297"/>
      <c r="O46" s="298"/>
      <c r="P46" s="65"/>
      <c r="Q46" s="66"/>
      <c r="R46" s="75"/>
      <c r="S46" s="76"/>
      <c r="T46" s="69"/>
      <c r="U46" s="70"/>
      <c r="V46" s="71"/>
      <c r="Y46" s="77"/>
      <c r="Z46" s="78"/>
      <c r="AA46" s="77"/>
      <c r="AB46" s="78"/>
      <c r="AC46" s="77"/>
      <c r="AD46" s="78"/>
      <c r="AE46" s="77"/>
      <c r="AF46" s="78"/>
      <c r="AG46" s="77"/>
      <c r="AH46" s="78"/>
    </row>
    <row r="47" spans="1:34" ht="15.75" thickBot="1">
      <c r="A47" s="80" t="s">
        <v>32</v>
      </c>
      <c r="B47" s="81"/>
      <c r="C47" s="81"/>
      <c r="D47" s="132"/>
      <c r="E47" s="83"/>
      <c r="F47" s="305"/>
      <c r="G47" s="306"/>
      <c r="H47" s="305"/>
      <c r="I47" s="306"/>
      <c r="J47" s="305"/>
      <c r="K47" s="306"/>
      <c r="L47" s="305"/>
      <c r="M47" s="306"/>
      <c r="N47" s="305"/>
      <c r="O47" s="306"/>
      <c r="P47" s="84"/>
      <c r="Q47" s="85"/>
      <c r="R47" s="86"/>
      <c r="S47" s="16"/>
      <c r="T47" s="69"/>
      <c r="U47" s="70"/>
      <c r="V47" s="71"/>
      <c r="Y47" s="87"/>
      <c r="Z47" s="88"/>
      <c r="AA47" s="87"/>
      <c r="AB47" s="88"/>
      <c r="AC47" s="87"/>
      <c r="AD47" s="88"/>
      <c r="AE47" s="87"/>
      <c r="AF47" s="88"/>
      <c r="AG47" s="87"/>
      <c r="AH47" s="88"/>
    </row>
    <row r="48" ht="15.75" thickBot="1" thickTop="1"/>
    <row r="49" spans="1:19" ht="15.75" thickTop="1">
      <c r="A49" s="3"/>
      <c r="B49" s="4"/>
      <c r="C49" s="5"/>
      <c r="D49" s="5"/>
      <c r="E49" s="5"/>
      <c r="F49" s="6"/>
      <c r="G49" s="5"/>
      <c r="H49" s="7"/>
      <c r="I49" s="8"/>
      <c r="J49" s="271"/>
      <c r="K49" s="271"/>
      <c r="L49" s="271"/>
      <c r="M49" s="272"/>
      <c r="N49" s="9"/>
      <c r="O49" s="10"/>
      <c r="P49" s="273"/>
      <c r="Q49" s="273"/>
      <c r="R49" s="273"/>
      <c r="S49" s="274"/>
    </row>
    <row r="50" spans="1:19" ht="15.75" thickBot="1">
      <c r="A50" s="11"/>
      <c r="B50" s="12"/>
      <c r="C50" s="13"/>
      <c r="D50" s="275"/>
      <c r="E50" s="275"/>
      <c r="F50" s="276"/>
      <c r="G50" s="277"/>
      <c r="H50" s="278"/>
      <c r="I50" s="278"/>
      <c r="J50" s="279"/>
      <c r="K50" s="279"/>
      <c r="L50" s="279"/>
      <c r="M50" s="280"/>
      <c r="N50" s="14"/>
      <c r="O50" s="15"/>
      <c r="P50" s="281"/>
      <c r="Q50" s="281"/>
      <c r="R50" s="281"/>
      <c r="S50" s="282"/>
    </row>
    <row r="51" spans="1:22" ht="15" thickTop="1">
      <c r="A51" s="18"/>
      <c r="B51" s="19"/>
      <c r="C51" s="20"/>
      <c r="D51" s="283"/>
      <c r="E51" s="284"/>
      <c r="F51" s="283"/>
      <c r="G51" s="284"/>
      <c r="H51" s="283"/>
      <c r="I51" s="284"/>
      <c r="J51" s="283"/>
      <c r="K51" s="284"/>
      <c r="L51" s="283"/>
      <c r="M51" s="284"/>
      <c r="N51" s="21"/>
      <c r="O51" s="22"/>
      <c r="P51" s="23"/>
      <c r="Q51" s="24"/>
      <c r="R51" s="285"/>
      <c r="S51" s="286"/>
      <c r="T51" s="287"/>
      <c r="U51" s="288"/>
      <c r="V51" s="25"/>
    </row>
    <row r="52" spans="1:22" ht="15">
      <c r="A52" s="26"/>
      <c r="B52" s="27"/>
      <c r="C52" s="28"/>
      <c r="D52" s="29"/>
      <c r="E52" s="30"/>
      <c r="F52" s="31"/>
      <c r="G52" s="32"/>
      <c r="H52" s="31"/>
      <c r="I52" s="32"/>
      <c r="J52" s="31"/>
      <c r="K52" s="32"/>
      <c r="L52" s="31"/>
      <c r="M52" s="32"/>
      <c r="N52" s="33"/>
      <c r="O52" s="34"/>
      <c r="P52" s="35"/>
      <c r="Q52" s="36"/>
      <c r="R52" s="289"/>
      <c r="S52" s="290"/>
      <c r="T52" s="37"/>
      <c r="U52" s="37"/>
      <c r="V52" s="38"/>
    </row>
    <row r="53" spans="1:22" ht="15">
      <c r="A53" s="39"/>
      <c r="B53" s="27"/>
      <c r="C53" s="28"/>
      <c r="D53" s="40"/>
      <c r="E53" s="41"/>
      <c r="F53" s="42"/>
      <c r="G53" s="43"/>
      <c r="H53" s="40"/>
      <c r="I53" s="41"/>
      <c r="J53" s="40"/>
      <c r="K53" s="41"/>
      <c r="L53" s="40"/>
      <c r="M53" s="41"/>
      <c r="N53" s="33"/>
      <c r="O53" s="34"/>
      <c r="P53" s="35"/>
      <c r="Q53" s="36"/>
      <c r="R53" s="289"/>
      <c r="S53" s="290"/>
      <c r="T53" s="37"/>
      <c r="U53" s="37"/>
      <c r="V53" s="38"/>
    </row>
    <row r="54" spans="1:22" ht="15">
      <c r="A54" s="39"/>
      <c r="B54" s="27"/>
      <c r="C54" s="28"/>
      <c r="D54" s="40"/>
      <c r="E54" s="41"/>
      <c r="F54" s="40"/>
      <c r="G54" s="41"/>
      <c r="H54" s="42"/>
      <c r="I54" s="43"/>
      <c r="J54" s="40"/>
      <c r="K54" s="41"/>
      <c r="L54" s="40"/>
      <c r="M54" s="41"/>
      <c r="N54" s="33"/>
      <c r="O54" s="34"/>
      <c r="P54" s="35"/>
      <c r="Q54" s="36"/>
      <c r="R54" s="289"/>
      <c r="S54" s="290"/>
      <c r="T54" s="37"/>
      <c r="U54" s="37"/>
      <c r="V54" s="38"/>
    </row>
    <row r="55" spans="1:22" ht="15.75" thickBot="1">
      <c r="A55" s="39"/>
      <c r="B55" s="44"/>
      <c r="C55" s="28"/>
      <c r="D55" s="40"/>
      <c r="E55" s="41"/>
      <c r="F55" s="40"/>
      <c r="G55" s="41"/>
      <c r="H55" s="40"/>
      <c r="I55" s="41"/>
      <c r="J55" s="42"/>
      <c r="K55" s="43"/>
      <c r="L55" s="40"/>
      <c r="M55" s="41"/>
      <c r="N55" s="33"/>
      <c r="O55" s="34"/>
      <c r="P55" s="35"/>
      <c r="Q55" s="36"/>
      <c r="R55" s="291"/>
      <c r="S55" s="292"/>
      <c r="T55" s="37"/>
      <c r="U55" s="37"/>
      <c r="V55" s="38"/>
    </row>
    <row r="56" spans="1:24" ht="15" thickTop="1">
      <c r="A56" s="4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9"/>
      <c r="T56" s="50"/>
      <c r="U56" s="51"/>
      <c r="V56" s="52"/>
      <c r="W56" s="51"/>
      <c r="X56" s="53"/>
    </row>
    <row r="57" spans="1:22" ht="15" thickBot="1">
      <c r="A57" s="54"/>
      <c r="B57" s="55"/>
      <c r="C57" s="56"/>
      <c r="D57" s="131"/>
      <c r="E57" s="57"/>
      <c r="F57" s="293"/>
      <c r="G57" s="294"/>
      <c r="H57" s="265"/>
      <c r="I57" s="266"/>
      <c r="J57" s="265"/>
      <c r="K57" s="266"/>
      <c r="L57" s="265"/>
      <c r="M57" s="266"/>
      <c r="N57" s="265"/>
      <c r="O57" s="266"/>
      <c r="P57" s="267"/>
      <c r="Q57" s="268"/>
      <c r="S57" s="58"/>
      <c r="T57" s="59"/>
      <c r="U57" s="60"/>
      <c r="V57" s="25"/>
    </row>
    <row r="58" spans="1:34" ht="15">
      <c r="A58" s="61"/>
      <c r="B58" s="62"/>
      <c r="C58" s="62"/>
      <c r="D58" s="129"/>
      <c r="E58" s="64"/>
      <c r="F58" s="299"/>
      <c r="G58" s="300"/>
      <c r="H58" s="301"/>
      <c r="I58" s="302"/>
      <c r="J58" s="301"/>
      <c r="K58" s="302"/>
      <c r="L58" s="301"/>
      <c r="M58" s="302"/>
      <c r="N58" s="295"/>
      <c r="O58" s="296"/>
      <c r="P58" s="65"/>
      <c r="Q58" s="66"/>
      <c r="R58" s="67"/>
      <c r="S58" s="68"/>
      <c r="T58" s="69"/>
      <c r="U58" s="70"/>
      <c r="V58" s="71"/>
      <c r="Y58" s="72"/>
      <c r="Z58" s="73"/>
      <c r="AA58" s="72"/>
      <c r="AB58" s="73"/>
      <c r="AC58" s="72"/>
      <c r="AD58" s="73"/>
      <c r="AE58" s="72"/>
      <c r="AF58" s="73"/>
      <c r="AG58" s="72"/>
      <c r="AH58" s="73"/>
    </row>
    <row r="59" spans="1:34" ht="15">
      <c r="A59" s="61"/>
      <c r="B59" s="62"/>
      <c r="C59" s="62"/>
      <c r="D59" s="130"/>
      <c r="E59" s="64"/>
      <c r="F59" s="297"/>
      <c r="G59" s="298"/>
      <c r="H59" s="297"/>
      <c r="I59" s="298"/>
      <c r="J59" s="297"/>
      <c r="K59" s="298"/>
      <c r="L59" s="297"/>
      <c r="M59" s="298"/>
      <c r="N59" s="297"/>
      <c r="O59" s="298"/>
      <c r="P59" s="65"/>
      <c r="Q59" s="66"/>
      <c r="R59" s="75"/>
      <c r="S59" s="76"/>
      <c r="T59" s="69"/>
      <c r="U59" s="70"/>
      <c r="V59" s="71"/>
      <c r="Y59" s="77"/>
      <c r="Z59" s="78"/>
      <c r="AA59" s="77"/>
      <c r="AB59" s="78"/>
      <c r="AC59" s="77"/>
      <c r="AD59" s="78"/>
      <c r="AE59" s="77"/>
      <c r="AF59" s="78"/>
      <c r="AG59" s="77"/>
      <c r="AH59" s="78"/>
    </row>
    <row r="60" spans="1:34" ht="15.75" thickBot="1">
      <c r="A60" s="61"/>
      <c r="B60" s="79"/>
      <c r="C60" s="79"/>
      <c r="D60" s="131"/>
      <c r="E60" s="57"/>
      <c r="F60" s="303"/>
      <c r="G60" s="304"/>
      <c r="H60" s="303"/>
      <c r="I60" s="304"/>
      <c r="J60" s="303"/>
      <c r="K60" s="304"/>
      <c r="L60" s="303"/>
      <c r="M60" s="304"/>
      <c r="N60" s="303"/>
      <c r="O60" s="304"/>
      <c r="P60" s="65"/>
      <c r="Q60" s="66"/>
      <c r="R60" s="75"/>
      <c r="S60" s="76"/>
      <c r="T60" s="69"/>
      <c r="U60" s="70"/>
      <c r="V60" s="71"/>
      <c r="Y60" s="77"/>
      <c r="Z60" s="78"/>
      <c r="AA60" s="77"/>
      <c r="AB60" s="78"/>
      <c r="AC60" s="77"/>
      <c r="AD60" s="78"/>
      <c r="AE60" s="77"/>
      <c r="AF60" s="78"/>
      <c r="AG60" s="77"/>
      <c r="AH60" s="78"/>
    </row>
    <row r="61" spans="1:34" ht="15">
      <c r="A61" s="61"/>
      <c r="B61" s="62"/>
      <c r="C61" s="62"/>
      <c r="D61" s="129"/>
      <c r="E61" s="64"/>
      <c r="F61" s="301"/>
      <c r="G61" s="302"/>
      <c r="H61" s="301"/>
      <c r="I61" s="302"/>
      <c r="J61" s="301"/>
      <c r="K61" s="302"/>
      <c r="L61" s="301"/>
      <c r="M61" s="302"/>
      <c r="N61" s="301"/>
      <c r="O61" s="302"/>
      <c r="P61" s="65"/>
      <c r="Q61" s="66"/>
      <c r="R61" s="75"/>
      <c r="S61" s="76"/>
      <c r="T61" s="69"/>
      <c r="U61" s="70"/>
      <c r="V61" s="71"/>
      <c r="Y61" s="77"/>
      <c r="Z61" s="78"/>
      <c r="AA61" s="77"/>
      <c r="AB61" s="78"/>
      <c r="AC61" s="77"/>
      <c r="AD61" s="78"/>
      <c r="AE61" s="77"/>
      <c r="AF61" s="78"/>
      <c r="AG61" s="77"/>
      <c r="AH61" s="78"/>
    </row>
    <row r="62" spans="1:34" ht="15">
      <c r="A62" s="61"/>
      <c r="B62" s="62"/>
      <c r="C62" s="62"/>
      <c r="D62" s="130"/>
      <c r="E62" s="64"/>
      <c r="F62" s="297"/>
      <c r="G62" s="298"/>
      <c r="H62" s="297"/>
      <c r="I62" s="298"/>
      <c r="J62" s="307"/>
      <c r="K62" s="308"/>
      <c r="L62" s="297"/>
      <c r="M62" s="298"/>
      <c r="N62" s="297"/>
      <c r="O62" s="298"/>
      <c r="P62" s="65"/>
      <c r="Q62" s="66"/>
      <c r="R62" s="75"/>
      <c r="S62" s="76"/>
      <c r="T62" s="69"/>
      <c r="U62" s="70"/>
      <c r="V62" s="71"/>
      <c r="Y62" s="77"/>
      <c r="Z62" s="78"/>
      <c r="AA62" s="77"/>
      <c r="AB62" s="78"/>
      <c r="AC62" s="77"/>
      <c r="AD62" s="78"/>
      <c r="AE62" s="77"/>
      <c r="AF62" s="78"/>
      <c r="AG62" s="77"/>
      <c r="AH62" s="78"/>
    </row>
    <row r="63" spans="1:34" ht="15.75" thickBot="1">
      <c r="A63" s="80"/>
      <c r="B63" s="81"/>
      <c r="C63" s="81"/>
      <c r="D63" s="132"/>
      <c r="E63" s="83"/>
      <c r="F63" s="305"/>
      <c r="G63" s="306"/>
      <c r="H63" s="305"/>
      <c r="I63" s="306"/>
      <c r="J63" s="305"/>
      <c r="K63" s="306"/>
      <c r="L63" s="305"/>
      <c r="M63" s="306"/>
      <c r="N63" s="305"/>
      <c r="O63" s="306"/>
      <c r="P63" s="84"/>
      <c r="Q63" s="85"/>
      <c r="R63" s="86"/>
      <c r="S63" s="16"/>
      <c r="T63" s="69"/>
      <c r="U63" s="70"/>
      <c r="V63" s="71"/>
      <c r="Y63" s="87"/>
      <c r="Z63" s="88"/>
      <c r="AA63" s="87"/>
      <c r="AB63" s="88"/>
      <c r="AC63" s="87"/>
      <c r="AD63" s="88"/>
      <c r="AE63" s="87"/>
      <c r="AF63" s="88"/>
      <c r="AG63" s="87"/>
      <c r="AH63" s="88"/>
    </row>
    <row r="64" ht="15" thickTop="1"/>
    <row r="65" spans="1:19" ht="15.75" hidden="1" thickTop="1">
      <c r="A65" s="3"/>
      <c r="B65" s="4"/>
      <c r="C65" s="5"/>
      <c r="D65" s="5"/>
      <c r="E65" s="5"/>
      <c r="F65" s="6"/>
      <c r="G65" s="5"/>
      <c r="H65" s="7"/>
      <c r="I65" s="8"/>
      <c r="J65" s="271"/>
      <c r="K65" s="271"/>
      <c r="L65" s="271"/>
      <c r="M65" s="272"/>
      <c r="N65" s="9"/>
      <c r="O65" s="10"/>
      <c r="P65" s="273"/>
      <c r="Q65" s="273"/>
      <c r="R65" s="273"/>
      <c r="S65" s="274"/>
    </row>
    <row r="66" spans="1:19" ht="15.75" hidden="1" thickBot="1">
      <c r="A66" s="11"/>
      <c r="B66" s="12"/>
      <c r="C66" s="13"/>
      <c r="D66" s="275"/>
      <c r="E66" s="275"/>
      <c r="F66" s="276"/>
      <c r="G66" s="277"/>
      <c r="H66" s="278"/>
      <c r="I66" s="278"/>
      <c r="J66" s="279"/>
      <c r="K66" s="279"/>
      <c r="L66" s="279"/>
      <c r="M66" s="280"/>
      <c r="N66" s="14"/>
      <c r="O66" s="15"/>
      <c r="P66" s="309"/>
      <c r="Q66" s="309"/>
      <c r="R66" s="309"/>
      <c r="S66" s="310"/>
    </row>
    <row r="67" spans="1:22" ht="15" hidden="1" thickTop="1">
      <c r="A67" s="18"/>
      <c r="B67" s="19"/>
      <c r="C67" s="20"/>
      <c r="D67" s="283"/>
      <c r="E67" s="284"/>
      <c r="F67" s="283"/>
      <c r="G67" s="284"/>
      <c r="H67" s="283"/>
      <c r="I67" s="284"/>
      <c r="J67" s="283"/>
      <c r="K67" s="284"/>
      <c r="L67" s="283"/>
      <c r="M67" s="284"/>
      <c r="N67" s="21"/>
      <c r="O67" s="22"/>
      <c r="P67" s="23"/>
      <c r="Q67" s="24"/>
      <c r="R67" s="285"/>
      <c r="S67" s="286"/>
      <c r="T67" s="287"/>
      <c r="U67" s="288"/>
      <c r="V67" s="25"/>
    </row>
    <row r="68" spans="1:22" ht="15" hidden="1">
      <c r="A68" s="26"/>
      <c r="B68" s="27"/>
      <c r="C68" s="28"/>
      <c r="D68" s="29"/>
      <c r="E68" s="30"/>
      <c r="F68" s="31"/>
      <c r="G68" s="32"/>
      <c r="H68" s="31"/>
      <c r="I68" s="32"/>
      <c r="J68" s="31"/>
      <c r="K68" s="32"/>
      <c r="L68" s="31"/>
      <c r="M68" s="32"/>
      <c r="N68" s="33"/>
      <c r="O68" s="34"/>
      <c r="P68" s="35"/>
      <c r="Q68" s="36"/>
      <c r="R68" s="289"/>
      <c r="S68" s="290"/>
      <c r="T68" s="37"/>
      <c r="U68" s="37"/>
      <c r="V68" s="38"/>
    </row>
    <row r="69" spans="1:22" ht="15" hidden="1">
      <c r="A69" s="39"/>
      <c r="B69" s="27"/>
      <c r="C69" s="28"/>
      <c r="D69" s="40"/>
      <c r="E69" s="41"/>
      <c r="F69" s="42"/>
      <c r="G69" s="43"/>
      <c r="H69" s="40"/>
      <c r="I69" s="41"/>
      <c r="J69" s="40"/>
      <c r="K69" s="41"/>
      <c r="L69" s="40"/>
      <c r="M69" s="41"/>
      <c r="N69" s="33"/>
      <c r="O69" s="34"/>
      <c r="P69" s="35"/>
      <c r="Q69" s="36"/>
      <c r="R69" s="289"/>
      <c r="S69" s="290"/>
      <c r="T69" s="37"/>
      <c r="U69" s="37"/>
      <c r="V69" s="38"/>
    </row>
    <row r="70" spans="1:22" ht="15" hidden="1">
      <c r="A70" s="39"/>
      <c r="B70" s="27"/>
      <c r="C70" s="28"/>
      <c r="D70" s="40"/>
      <c r="E70" s="41"/>
      <c r="F70" s="40"/>
      <c r="G70" s="41"/>
      <c r="H70" s="42"/>
      <c r="I70" s="43"/>
      <c r="J70" s="40"/>
      <c r="K70" s="41"/>
      <c r="L70" s="40"/>
      <c r="M70" s="41"/>
      <c r="N70" s="33"/>
      <c r="O70" s="34"/>
      <c r="P70" s="35"/>
      <c r="Q70" s="36"/>
      <c r="R70" s="289"/>
      <c r="S70" s="290"/>
      <c r="T70" s="37"/>
      <c r="U70" s="37"/>
      <c r="V70" s="38"/>
    </row>
    <row r="71" spans="1:22" ht="15.75" hidden="1" thickBot="1">
      <c r="A71" s="39"/>
      <c r="B71" s="44"/>
      <c r="C71" s="28"/>
      <c r="D71" s="40"/>
      <c r="E71" s="41"/>
      <c r="F71" s="40"/>
      <c r="G71" s="41"/>
      <c r="H71" s="40"/>
      <c r="I71" s="41"/>
      <c r="J71" s="42"/>
      <c r="K71" s="43"/>
      <c r="L71" s="40"/>
      <c r="M71" s="41"/>
      <c r="N71" s="33"/>
      <c r="O71" s="34"/>
      <c r="P71" s="35"/>
      <c r="Q71" s="36"/>
      <c r="R71" s="291"/>
      <c r="S71" s="292"/>
      <c r="T71" s="37"/>
      <c r="U71" s="37"/>
      <c r="V71" s="38"/>
    </row>
    <row r="72" spans="1:24" ht="15" hidden="1" thickTop="1">
      <c r="A72" s="45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/>
      <c r="S72" s="49"/>
      <c r="T72" s="50"/>
      <c r="U72" s="51"/>
      <c r="V72" s="52"/>
      <c r="W72" s="51"/>
      <c r="X72" s="53"/>
    </row>
    <row r="73" spans="1:22" ht="15" hidden="1" thickBot="1">
      <c r="A73" s="54"/>
      <c r="B73" s="55"/>
      <c r="C73" s="56"/>
      <c r="D73" s="56"/>
      <c r="E73" s="57"/>
      <c r="F73" s="293"/>
      <c r="G73" s="294"/>
      <c r="H73" s="265"/>
      <c r="I73" s="266"/>
      <c r="J73" s="265"/>
      <c r="K73" s="266"/>
      <c r="L73" s="265"/>
      <c r="M73" s="266"/>
      <c r="N73" s="265"/>
      <c r="O73" s="266"/>
      <c r="P73" s="267"/>
      <c r="Q73" s="268"/>
      <c r="S73" s="58"/>
      <c r="T73" s="59"/>
      <c r="U73" s="60"/>
      <c r="V73" s="25"/>
    </row>
    <row r="74" spans="1:34" ht="15" hidden="1">
      <c r="A74" s="61"/>
      <c r="B74" s="62"/>
      <c r="C74" s="62"/>
      <c r="D74" s="63"/>
      <c r="E74" s="64"/>
      <c r="F74" s="299"/>
      <c r="G74" s="300"/>
      <c r="H74" s="301"/>
      <c r="I74" s="302"/>
      <c r="J74" s="301"/>
      <c r="K74" s="302"/>
      <c r="L74" s="301"/>
      <c r="M74" s="302"/>
      <c r="N74" s="295"/>
      <c r="O74" s="296"/>
      <c r="P74" s="65"/>
      <c r="Q74" s="66"/>
      <c r="R74" s="67"/>
      <c r="S74" s="68"/>
      <c r="T74" s="69"/>
      <c r="U74" s="70"/>
      <c r="V74" s="71"/>
      <c r="Y74" s="72">
        <f aca="true" t="shared" si="0" ref="Y74:Y79">IF(F74="",0,IF(LEFT(F74,1)="-",ABS(F74),(IF(F74&gt;9,F74+2,11))))</f>
        <v>0</v>
      </c>
      <c r="Z74" s="73">
        <f aca="true" t="shared" si="1" ref="Z74:Z79">IF(F74="",0,IF(LEFT(F74,1)="-",(IF(ABS(F74)&gt;9,(ABS(F74)+2),11)),F74))</f>
        <v>0</v>
      </c>
      <c r="AA74" s="72">
        <f aca="true" t="shared" si="2" ref="AA74:AA79">IF(H74="",0,IF(LEFT(H74,1)="-",ABS(H74),(IF(H74&gt;9,H74+2,11))))</f>
        <v>0</v>
      </c>
      <c r="AB74" s="73">
        <f aca="true" t="shared" si="3" ref="AB74:AB79">IF(H74="",0,IF(LEFT(H74,1)="-",(IF(ABS(H74)&gt;9,(ABS(H74)+2),11)),H74))</f>
        <v>0</v>
      </c>
      <c r="AC74" s="72">
        <f aca="true" t="shared" si="4" ref="AC74:AC79">IF(J74="",0,IF(LEFT(J74,1)="-",ABS(J74),(IF(J74&gt;9,J74+2,11))))</f>
        <v>0</v>
      </c>
      <c r="AD74" s="73">
        <f aca="true" t="shared" si="5" ref="AD74:AD79">IF(J74="",0,IF(LEFT(J74,1)="-",(IF(ABS(J74)&gt;9,(ABS(J74)+2),11)),J74))</f>
        <v>0</v>
      </c>
      <c r="AE74" s="72">
        <f aca="true" t="shared" si="6" ref="AE74:AE79">IF(L74="",0,IF(LEFT(L74,1)="-",ABS(L74),(IF(L74&gt;9,L74+2,11))))</f>
        <v>0</v>
      </c>
      <c r="AF74" s="73">
        <f aca="true" t="shared" si="7" ref="AF74:AF79">IF(L74="",0,IF(LEFT(L74,1)="-",(IF(ABS(L74)&gt;9,(ABS(L74)+2),11)),L74))</f>
        <v>0</v>
      </c>
      <c r="AG74" s="72">
        <f aca="true" t="shared" si="8" ref="AG74:AG79">IF(N74="",0,IF(LEFT(N74,1)="-",ABS(N74),(IF(N74&gt;9,N74+2,11))))</f>
        <v>0</v>
      </c>
      <c r="AH74" s="73">
        <f aca="true" t="shared" si="9" ref="AH74:AH79">IF(N74="",0,IF(LEFT(N74,1)="-",(IF(ABS(N74)&gt;9,(ABS(N74)+2),11)),N74))</f>
        <v>0</v>
      </c>
    </row>
    <row r="75" spans="1:34" ht="15" hidden="1">
      <c r="A75" s="61"/>
      <c r="B75" s="62"/>
      <c r="C75" s="62"/>
      <c r="D75" s="74"/>
      <c r="E75" s="64"/>
      <c r="F75" s="297"/>
      <c r="G75" s="298"/>
      <c r="H75" s="297"/>
      <c r="I75" s="298"/>
      <c r="J75" s="297"/>
      <c r="K75" s="298"/>
      <c r="L75" s="297"/>
      <c r="M75" s="298"/>
      <c r="N75" s="297"/>
      <c r="O75" s="298"/>
      <c r="P75" s="65"/>
      <c r="Q75" s="66"/>
      <c r="R75" s="75"/>
      <c r="S75" s="76"/>
      <c r="T75" s="69"/>
      <c r="U75" s="70"/>
      <c r="V75" s="71"/>
      <c r="Y75" s="77">
        <f t="shared" si="0"/>
        <v>0</v>
      </c>
      <c r="Z75" s="78">
        <f t="shared" si="1"/>
        <v>0</v>
      </c>
      <c r="AA75" s="77">
        <f t="shared" si="2"/>
        <v>0</v>
      </c>
      <c r="AB75" s="78">
        <f t="shared" si="3"/>
        <v>0</v>
      </c>
      <c r="AC75" s="77">
        <f t="shared" si="4"/>
        <v>0</v>
      </c>
      <c r="AD75" s="78">
        <f t="shared" si="5"/>
        <v>0</v>
      </c>
      <c r="AE75" s="77">
        <f t="shared" si="6"/>
        <v>0</v>
      </c>
      <c r="AF75" s="78">
        <f t="shared" si="7"/>
        <v>0</v>
      </c>
      <c r="AG75" s="77">
        <f t="shared" si="8"/>
        <v>0</v>
      </c>
      <c r="AH75" s="78">
        <f t="shared" si="9"/>
        <v>0</v>
      </c>
    </row>
    <row r="76" spans="1:34" ht="15.75" hidden="1" thickBot="1">
      <c r="A76" s="61"/>
      <c r="B76" s="79"/>
      <c r="C76" s="79"/>
      <c r="D76" s="56"/>
      <c r="E76" s="57"/>
      <c r="F76" s="303"/>
      <c r="G76" s="304"/>
      <c r="H76" s="303"/>
      <c r="I76" s="304"/>
      <c r="J76" s="303"/>
      <c r="K76" s="304"/>
      <c r="L76" s="303"/>
      <c r="M76" s="304"/>
      <c r="N76" s="303"/>
      <c r="O76" s="304"/>
      <c r="P76" s="65"/>
      <c r="Q76" s="66"/>
      <c r="R76" s="75"/>
      <c r="S76" s="76"/>
      <c r="T76" s="69"/>
      <c r="U76" s="70"/>
      <c r="V76" s="71"/>
      <c r="Y76" s="77">
        <f t="shared" si="0"/>
        <v>0</v>
      </c>
      <c r="Z76" s="78">
        <f t="shared" si="1"/>
        <v>0</v>
      </c>
      <c r="AA76" s="77">
        <f t="shared" si="2"/>
        <v>0</v>
      </c>
      <c r="AB76" s="78">
        <f t="shared" si="3"/>
        <v>0</v>
      </c>
      <c r="AC76" s="77">
        <f t="shared" si="4"/>
        <v>0</v>
      </c>
      <c r="AD76" s="78">
        <f t="shared" si="5"/>
        <v>0</v>
      </c>
      <c r="AE76" s="77">
        <f t="shared" si="6"/>
        <v>0</v>
      </c>
      <c r="AF76" s="78">
        <f t="shared" si="7"/>
        <v>0</v>
      </c>
      <c r="AG76" s="77">
        <f t="shared" si="8"/>
        <v>0</v>
      </c>
      <c r="AH76" s="78">
        <f t="shared" si="9"/>
        <v>0</v>
      </c>
    </row>
    <row r="77" spans="1:34" ht="15" hidden="1">
      <c r="A77" s="61"/>
      <c r="B77" s="62"/>
      <c r="C77" s="62"/>
      <c r="D77" s="63"/>
      <c r="E77" s="64"/>
      <c r="F77" s="301"/>
      <c r="G77" s="302"/>
      <c r="H77" s="301"/>
      <c r="I77" s="302"/>
      <c r="J77" s="301"/>
      <c r="K77" s="302"/>
      <c r="L77" s="301"/>
      <c r="M77" s="302"/>
      <c r="N77" s="301"/>
      <c r="O77" s="302"/>
      <c r="P77" s="65"/>
      <c r="Q77" s="66"/>
      <c r="R77" s="75"/>
      <c r="S77" s="76"/>
      <c r="T77" s="69"/>
      <c r="U77" s="70"/>
      <c r="V77" s="71"/>
      <c r="Y77" s="77">
        <f t="shared" si="0"/>
        <v>0</v>
      </c>
      <c r="Z77" s="78">
        <f t="shared" si="1"/>
        <v>0</v>
      </c>
      <c r="AA77" s="77">
        <f t="shared" si="2"/>
        <v>0</v>
      </c>
      <c r="AB77" s="78">
        <f t="shared" si="3"/>
        <v>0</v>
      </c>
      <c r="AC77" s="77">
        <f t="shared" si="4"/>
        <v>0</v>
      </c>
      <c r="AD77" s="78">
        <f t="shared" si="5"/>
        <v>0</v>
      </c>
      <c r="AE77" s="77">
        <f t="shared" si="6"/>
        <v>0</v>
      </c>
      <c r="AF77" s="78">
        <f t="shared" si="7"/>
        <v>0</v>
      </c>
      <c r="AG77" s="77">
        <f t="shared" si="8"/>
        <v>0</v>
      </c>
      <c r="AH77" s="78">
        <f t="shared" si="9"/>
        <v>0</v>
      </c>
    </row>
    <row r="78" spans="1:34" ht="15" hidden="1">
      <c r="A78" s="61"/>
      <c r="B78" s="62"/>
      <c r="C78" s="62"/>
      <c r="D78" s="74"/>
      <c r="E78" s="64"/>
      <c r="F78" s="297"/>
      <c r="G78" s="298"/>
      <c r="H78" s="297"/>
      <c r="I78" s="298"/>
      <c r="J78" s="307"/>
      <c r="K78" s="308"/>
      <c r="L78" s="297"/>
      <c r="M78" s="298"/>
      <c r="N78" s="297"/>
      <c r="O78" s="298"/>
      <c r="P78" s="65"/>
      <c r="Q78" s="66"/>
      <c r="R78" s="75"/>
      <c r="S78" s="76"/>
      <c r="T78" s="69"/>
      <c r="U78" s="70"/>
      <c r="V78" s="71"/>
      <c r="Y78" s="77">
        <f t="shared" si="0"/>
        <v>0</v>
      </c>
      <c r="Z78" s="78">
        <f t="shared" si="1"/>
        <v>0</v>
      </c>
      <c r="AA78" s="77">
        <f t="shared" si="2"/>
        <v>0</v>
      </c>
      <c r="AB78" s="78">
        <f t="shared" si="3"/>
        <v>0</v>
      </c>
      <c r="AC78" s="77">
        <f t="shared" si="4"/>
        <v>0</v>
      </c>
      <c r="AD78" s="78">
        <f t="shared" si="5"/>
        <v>0</v>
      </c>
      <c r="AE78" s="77">
        <f t="shared" si="6"/>
        <v>0</v>
      </c>
      <c r="AF78" s="78">
        <f t="shared" si="7"/>
        <v>0</v>
      </c>
      <c r="AG78" s="77">
        <f t="shared" si="8"/>
        <v>0</v>
      </c>
      <c r="AH78" s="78">
        <f t="shared" si="9"/>
        <v>0</v>
      </c>
    </row>
    <row r="79" spans="1:34" ht="15.75" hidden="1" thickBot="1">
      <c r="A79" s="80"/>
      <c r="B79" s="81"/>
      <c r="C79" s="81"/>
      <c r="D79" s="82"/>
      <c r="E79" s="83"/>
      <c r="F79" s="305"/>
      <c r="G79" s="306"/>
      <c r="H79" s="305"/>
      <c r="I79" s="306"/>
      <c r="J79" s="305"/>
      <c r="K79" s="306"/>
      <c r="L79" s="305"/>
      <c r="M79" s="306"/>
      <c r="N79" s="305"/>
      <c r="O79" s="306"/>
      <c r="P79" s="84"/>
      <c r="Q79" s="85"/>
      <c r="R79" s="86"/>
      <c r="S79" s="16"/>
      <c r="T79" s="69"/>
      <c r="U79" s="70"/>
      <c r="V79" s="71"/>
      <c r="Y79" s="87">
        <f t="shared" si="0"/>
        <v>0</v>
      </c>
      <c r="Z79" s="88">
        <f t="shared" si="1"/>
        <v>0</v>
      </c>
      <c r="AA79" s="87">
        <f t="shared" si="2"/>
        <v>0</v>
      </c>
      <c r="AB79" s="88">
        <f t="shared" si="3"/>
        <v>0</v>
      </c>
      <c r="AC79" s="87">
        <f t="shared" si="4"/>
        <v>0</v>
      </c>
      <c r="AD79" s="88">
        <f t="shared" si="5"/>
        <v>0</v>
      </c>
      <c r="AE79" s="87">
        <f t="shared" si="6"/>
        <v>0</v>
      </c>
      <c r="AF79" s="88">
        <f t="shared" si="7"/>
        <v>0</v>
      </c>
      <c r="AG79" s="87">
        <f t="shared" si="8"/>
        <v>0</v>
      </c>
      <c r="AH79" s="88">
        <f t="shared" si="9"/>
        <v>0</v>
      </c>
    </row>
    <row r="80" ht="15.75" hidden="1" thickBot="1" thickTop="1"/>
    <row r="81" spans="1:19" ht="15.75" hidden="1" thickTop="1">
      <c r="A81" s="3"/>
      <c r="B81" s="4"/>
      <c r="C81" s="5"/>
      <c r="D81" s="5"/>
      <c r="E81" s="5"/>
      <c r="F81" s="6"/>
      <c r="G81" s="5"/>
      <c r="H81" s="7"/>
      <c r="I81" s="8"/>
      <c r="J81" s="271"/>
      <c r="K81" s="271"/>
      <c r="L81" s="271"/>
      <c r="M81" s="272"/>
      <c r="N81" s="9"/>
      <c r="O81" s="10"/>
      <c r="P81" s="273"/>
      <c r="Q81" s="273"/>
      <c r="R81" s="273"/>
      <c r="S81" s="274"/>
    </row>
    <row r="82" spans="1:19" ht="15.75" hidden="1" thickBot="1">
      <c r="A82" s="11"/>
      <c r="B82" s="12"/>
      <c r="C82" s="13"/>
      <c r="D82" s="275"/>
      <c r="E82" s="275"/>
      <c r="F82" s="276"/>
      <c r="G82" s="277"/>
      <c r="H82" s="278"/>
      <c r="I82" s="278"/>
      <c r="J82" s="279"/>
      <c r="K82" s="279"/>
      <c r="L82" s="279"/>
      <c r="M82" s="280"/>
      <c r="N82" s="14"/>
      <c r="O82" s="15"/>
      <c r="P82" s="309"/>
      <c r="Q82" s="309"/>
      <c r="R82" s="309"/>
      <c r="S82" s="310"/>
    </row>
    <row r="83" spans="1:22" ht="15" hidden="1" thickTop="1">
      <c r="A83" s="18"/>
      <c r="B83" s="19"/>
      <c r="C83" s="20"/>
      <c r="D83" s="283"/>
      <c r="E83" s="284"/>
      <c r="F83" s="283"/>
      <c r="G83" s="284"/>
      <c r="H83" s="283"/>
      <c r="I83" s="284"/>
      <c r="J83" s="283"/>
      <c r="K83" s="284"/>
      <c r="L83" s="283"/>
      <c r="M83" s="284"/>
      <c r="N83" s="21"/>
      <c r="O83" s="22"/>
      <c r="P83" s="23"/>
      <c r="Q83" s="24"/>
      <c r="R83" s="285"/>
      <c r="S83" s="286"/>
      <c r="T83" s="287"/>
      <c r="U83" s="288"/>
      <c r="V83" s="25"/>
    </row>
    <row r="84" spans="1:22" ht="15" hidden="1">
      <c r="A84" s="26"/>
      <c r="B84" s="27"/>
      <c r="C84" s="28"/>
      <c r="D84" s="29"/>
      <c r="E84" s="30"/>
      <c r="F84" s="31"/>
      <c r="G84" s="32"/>
      <c r="H84" s="31"/>
      <c r="I84" s="32"/>
      <c r="J84" s="31"/>
      <c r="K84" s="32"/>
      <c r="L84" s="31"/>
      <c r="M84" s="32"/>
      <c r="N84" s="33"/>
      <c r="O84" s="34"/>
      <c r="P84" s="35"/>
      <c r="Q84" s="36"/>
      <c r="R84" s="289"/>
      <c r="S84" s="290"/>
      <c r="T84" s="37"/>
      <c r="U84" s="37"/>
      <c r="V84" s="38"/>
    </row>
    <row r="85" spans="1:22" ht="15" hidden="1">
      <c r="A85" s="39"/>
      <c r="B85" s="27"/>
      <c r="C85" s="28"/>
      <c r="D85" s="40"/>
      <c r="E85" s="41"/>
      <c r="F85" s="42"/>
      <c r="G85" s="43"/>
      <c r="H85" s="40"/>
      <c r="I85" s="41"/>
      <c r="J85" s="40"/>
      <c r="K85" s="41"/>
      <c r="L85" s="40"/>
      <c r="M85" s="41"/>
      <c r="N85" s="33"/>
      <c r="O85" s="34"/>
      <c r="P85" s="35"/>
      <c r="Q85" s="36"/>
      <c r="R85" s="289"/>
      <c r="S85" s="290"/>
      <c r="T85" s="37"/>
      <c r="U85" s="37"/>
      <c r="V85" s="38"/>
    </row>
    <row r="86" spans="1:22" ht="15" hidden="1">
      <c r="A86" s="39"/>
      <c r="B86" s="27"/>
      <c r="C86" s="28"/>
      <c r="D86" s="40"/>
      <c r="E86" s="41"/>
      <c r="F86" s="40"/>
      <c r="G86" s="41"/>
      <c r="H86" s="42"/>
      <c r="I86" s="43"/>
      <c r="J86" s="40"/>
      <c r="K86" s="41"/>
      <c r="L86" s="40"/>
      <c r="M86" s="41"/>
      <c r="N86" s="33"/>
      <c r="O86" s="34"/>
      <c r="P86" s="35"/>
      <c r="Q86" s="36"/>
      <c r="R86" s="289"/>
      <c r="S86" s="290"/>
      <c r="T86" s="37"/>
      <c r="U86" s="37"/>
      <c r="V86" s="38"/>
    </row>
    <row r="87" spans="1:22" ht="15.75" hidden="1" thickBot="1">
      <c r="A87" s="39"/>
      <c r="B87" s="44"/>
      <c r="C87" s="28"/>
      <c r="D87" s="40"/>
      <c r="E87" s="41"/>
      <c r="F87" s="40"/>
      <c r="G87" s="41"/>
      <c r="H87" s="40"/>
      <c r="I87" s="41"/>
      <c r="J87" s="42"/>
      <c r="K87" s="43"/>
      <c r="L87" s="40"/>
      <c r="M87" s="41"/>
      <c r="N87" s="33"/>
      <c r="O87" s="34"/>
      <c r="P87" s="35"/>
      <c r="Q87" s="36"/>
      <c r="R87" s="291"/>
      <c r="S87" s="292"/>
      <c r="T87" s="37"/>
      <c r="U87" s="37"/>
      <c r="V87" s="38"/>
    </row>
    <row r="88" spans="1:24" ht="15" hidden="1" thickTop="1">
      <c r="A88" s="45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49"/>
      <c r="T88" s="50"/>
      <c r="U88" s="51"/>
      <c r="V88" s="52"/>
      <c r="W88" s="51"/>
      <c r="X88" s="53"/>
    </row>
    <row r="89" spans="1:22" ht="15" hidden="1" thickBot="1">
      <c r="A89" s="54"/>
      <c r="B89" s="55"/>
      <c r="C89" s="56"/>
      <c r="D89" s="56"/>
      <c r="E89" s="57"/>
      <c r="F89" s="293"/>
      <c r="G89" s="294"/>
      <c r="H89" s="265"/>
      <c r="I89" s="266"/>
      <c r="J89" s="265"/>
      <c r="K89" s="266"/>
      <c r="L89" s="265"/>
      <c r="M89" s="266"/>
      <c r="N89" s="265"/>
      <c r="O89" s="266"/>
      <c r="P89" s="267"/>
      <c r="Q89" s="268"/>
      <c r="S89" s="58"/>
      <c r="T89" s="59"/>
      <c r="U89" s="60"/>
      <c r="V89" s="25"/>
    </row>
    <row r="90" spans="1:34" ht="15" hidden="1">
      <c r="A90" s="61"/>
      <c r="B90" s="62"/>
      <c r="C90" s="62"/>
      <c r="D90" s="63"/>
      <c r="E90" s="64"/>
      <c r="F90" s="299"/>
      <c r="G90" s="300"/>
      <c r="H90" s="301"/>
      <c r="I90" s="302"/>
      <c r="J90" s="301"/>
      <c r="K90" s="302"/>
      <c r="L90" s="301"/>
      <c r="M90" s="302"/>
      <c r="N90" s="295"/>
      <c r="O90" s="296"/>
      <c r="P90" s="65"/>
      <c r="Q90" s="66"/>
      <c r="R90" s="67"/>
      <c r="S90" s="68"/>
      <c r="T90" s="69"/>
      <c r="U90" s="70"/>
      <c r="V90" s="71"/>
      <c r="Y90" s="72">
        <f aca="true" t="shared" si="10" ref="Y90:Y95">IF(F90="",0,IF(LEFT(F90,1)="-",ABS(F90),(IF(F90&gt;9,F90+2,11))))</f>
        <v>0</v>
      </c>
      <c r="Z90" s="73">
        <f aca="true" t="shared" si="11" ref="Z90:Z95">IF(F90="",0,IF(LEFT(F90,1)="-",(IF(ABS(F90)&gt;9,(ABS(F90)+2),11)),F90))</f>
        <v>0</v>
      </c>
      <c r="AA90" s="72">
        <f aca="true" t="shared" si="12" ref="AA90:AA95">IF(H90="",0,IF(LEFT(H90,1)="-",ABS(H90),(IF(H90&gt;9,H90+2,11))))</f>
        <v>0</v>
      </c>
      <c r="AB90" s="73">
        <f aca="true" t="shared" si="13" ref="AB90:AB95">IF(H90="",0,IF(LEFT(H90,1)="-",(IF(ABS(H90)&gt;9,(ABS(H90)+2),11)),H90))</f>
        <v>0</v>
      </c>
      <c r="AC90" s="72">
        <f aca="true" t="shared" si="14" ref="AC90:AC95">IF(J90="",0,IF(LEFT(J90,1)="-",ABS(J90),(IF(J90&gt;9,J90+2,11))))</f>
        <v>0</v>
      </c>
      <c r="AD90" s="73">
        <f aca="true" t="shared" si="15" ref="AD90:AD95">IF(J90="",0,IF(LEFT(J90,1)="-",(IF(ABS(J90)&gt;9,(ABS(J90)+2),11)),J90))</f>
        <v>0</v>
      </c>
      <c r="AE90" s="72">
        <f aca="true" t="shared" si="16" ref="AE90:AE95">IF(L90="",0,IF(LEFT(L90,1)="-",ABS(L90),(IF(L90&gt;9,L90+2,11))))</f>
        <v>0</v>
      </c>
      <c r="AF90" s="73">
        <f aca="true" t="shared" si="17" ref="AF90:AF95">IF(L90="",0,IF(LEFT(L90,1)="-",(IF(ABS(L90)&gt;9,(ABS(L90)+2),11)),L90))</f>
        <v>0</v>
      </c>
      <c r="AG90" s="72">
        <f aca="true" t="shared" si="18" ref="AG90:AG95">IF(N90="",0,IF(LEFT(N90,1)="-",ABS(N90),(IF(N90&gt;9,N90+2,11))))</f>
        <v>0</v>
      </c>
      <c r="AH90" s="73">
        <f aca="true" t="shared" si="19" ref="AH90:AH95">IF(N90="",0,IF(LEFT(N90,1)="-",(IF(ABS(N90)&gt;9,(ABS(N90)+2),11)),N90))</f>
        <v>0</v>
      </c>
    </row>
    <row r="91" spans="1:34" ht="15" hidden="1">
      <c r="A91" s="61"/>
      <c r="B91" s="62"/>
      <c r="C91" s="62"/>
      <c r="D91" s="74"/>
      <c r="E91" s="64"/>
      <c r="F91" s="297"/>
      <c r="G91" s="298"/>
      <c r="H91" s="297"/>
      <c r="I91" s="298"/>
      <c r="J91" s="297"/>
      <c r="K91" s="298"/>
      <c r="L91" s="297"/>
      <c r="M91" s="298"/>
      <c r="N91" s="297"/>
      <c r="O91" s="298"/>
      <c r="P91" s="65"/>
      <c r="Q91" s="66"/>
      <c r="R91" s="75"/>
      <c r="S91" s="76"/>
      <c r="T91" s="69"/>
      <c r="U91" s="70"/>
      <c r="V91" s="71"/>
      <c r="Y91" s="77">
        <f t="shared" si="10"/>
        <v>0</v>
      </c>
      <c r="Z91" s="78">
        <f t="shared" si="11"/>
        <v>0</v>
      </c>
      <c r="AA91" s="77">
        <f t="shared" si="12"/>
        <v>0</v>
      </c>
      <c r="AB91" s="78">
        <f t="shared" si="13"/>
        <v>0</v>
      </c>
      <c r="AC91" s="77">
        <f t="shared" si="14"/>
        <v>0</v>
      </c>
      <c r="AD91" s="78">
        <f t="shared" si="15"/>
        <v>0</v>
      </c>
      <c r="AE91" s="77">
        <f t="shared" si="16"/>
        <v>0</v>
      </c>
      <c r="AF91" s="78">
        <f t="shared" si="17"/>
        <v>0</v>
      </c>
      <c r="AG91" s="77">
        <f t="shared" si="18"/>
        <v>0</v>
      </c>
      <c r="AH91" s="78">
        <f t="shared" si="19"/>
        <v>0</v>
      </c>
    </row>
    <row r="92" spans="1:34" ht="15.75" hidden="1" thickBot="1">
      <c r="A92" s="61"/>
      <c r="B92" s="79"/>
      <c r="C92" s="79"/>
      <c r="D92" s="56"/>
      <c r="E92" s="57"/>
      <c r="F92" s="303"/>
      <c r="G92" s="304"/>
      <c r="H92" s="303"/>
      <c r="I92" s="304"/>
      <c r="J92" s="303"/>
      <c r="K92" s="304"/>
      <c r="L92" s="303"/>
      <c r="M92" s="304"/>
      <c r="N92" s="303"/>
      <c r="O92" s="304"/>
      <c r="P92" s="65"/>
      <c r="Q92" s="66"/>
      <c r="R92" s="75"/>
      <c r="S92" s="76"/>
      <c r="T92" s="69"/>
      <c r="U92" s="70"/>
      <c r="V92" s="71"/>
      <c r="Y92" s="77">
        <f t="shared" si="10"/>
        <v>0</v>
      </c>
      <c r="Z92" s="78">
        <f t="shared" si="11"/>
        <v>0</v>
      </c>
      <c r="AA92" s="77">
        <f t="shared" si="12"/>
        <v>0</v>
      </c>
      <c r="AB92" s="78">
        <f t="shared" si="13"/>
        <v>0</v>
      </c>
      <c r="AC92" s="77">
        <f t="shared" si="14"/>
        <v>0</v>
      </c>
      <c r="AD92" s="78">
        <f t="shared" si="15"/>
        <v>0</v>
      </c>
      <c r="AE92" s="77">
        <f t="shared" si="16"/>
        <v>0</v>
      </c>
      <c r="AF92" s="78">
        <f t="shared" si="17"/>
        <v>0</v>
      </c>
      <c r="AG92" s="77">
        <f t="shared" si="18"/>
        <v>0</v>
      </c>
      <c r="AH92" s="78">
        <f t="shared" si="19"/>
        <v>0</v>
      </c>
    </row>
    <row r="93" spans="1:34" ht="15" hidden="1">
      <c r="A93" s="61"/>
      <c r="B93" s="62"/>
      <c r="C93" s="62"/>
      <c r="D93" s="63"/>
      <c r="E93" s="64"/>
      <c r="F93" s="301"/>
      <c r="G93" s="302"/>
      <c r="H93" s="301"/>
      <c r="I93" s="302"/>
      <c r="J93" s="301"/>
      <c r="K93" s="302"/>
      <c r="L93" s="301"/>
      <c r="M93" s="302"/>
      <c r="N93" s="301"/>
      <c r="O93" s="302"/>
      <c r="P93" s="65"/>
      <c r="Q93" s="66"/>
      <c r="R93" s="75"/>
      <c r="S93" s="76"/>
      <c r="T93" s="69"/>
      <c r="U93" s="70"/>
      <c r="V93" s="71"/>
      <c r="Y93" s="77">
        <f t="shared" si="10"/>
        <v>0</v>
      </c>
      <c r="Z93" s="78">
        <f t="shared" si="11"/>
        <v>0</v>
      </c>
      <c r="AA93" s="77">
        <f t="shared" si="12"/>
        <v>0</v>
      </c>
      <c r="AB93" s="78">
        <f t="shared" si="13"/>
        <v>0</v>
      </c>
      <c r="AC93" s="77">
        <f t="shared" si="14"/>
        <v>0</v>
      </c>
      <c r="AD93" s="78">
        <f t="shared" si="15"/>
        <v>0</v>
      </c>
      <c r="AE93" s="77">
        <f t="shared" si="16"/>
        <v>0</v>
      </c>
      <c r="AF93" s="78">
        <f t="shared" si="17"/>
        <v>0</v>
      </c>
      <c r="AG93" s="77">
        <f t="shared" si="18"/>
        <v>0</v>
      </c>
      <c r="AH93" s="78">
        <f t="shared" si="19"/>
        <v>0</v>
      </c>
    </row>
    <row r="94" spans="1:34" ht="15" hidden="1">
      <c r="A94" s="61"/>
      <c r="B94" s="62"/>
      <c r="C94" s="62"/>
      <c r="D94" s="74"/>
      <c r="E94" s="64"/>
      <c r="F94" s="297"/>
      <c r="G94" s="298"/>
      <c r="H94" s="297"/>
      <c r="I94" s="298"/>
      <c r="J94" s="307"/>
      <c r="K94" s="308"/>
      <c r="L94" s="297"/>
      <c r="M94" s="298"/>
      <c r="N94" s="297"/>
      <c r="O94" s="298"/>
      <c r="P94" s="65"/>
      <c r="Q94" s="66"/>
      <c r="R94" s="75"/>
      <c r="S94" s="76"/>
      <c r="T94" s="69"/>
      <c r="U94" s="70"/>
      <c r="V94" s="71"/>
      <c r="Y94" s="77">
        <f t="shared" si="10"/>
        <v>0</v>
      </c>
      <c r="Z94" s="78">
        <f t="shared" si="11"/>
        <v>0</v>
      </c>
      <c r="AA94" s="77">
        <f t="shared" si="12"/>
        <v>0</v>
      </c>
      <c r="AB94" s="78">
        <f t="shared" si="13"/>
        <v>0</v>
      </c>
      <c r="AC94" s="77">
        <f t="shared" si="14"/>
        <v>0</v>
      </c>
      <c r="AD94" s="78">
        <f t="shared" si="15"/>
        <v>0</v>
      </c>
      <c r="AE94" s="77">
        <f t="shared" si="16"/>
        <v>0</v>
      </c>
      <c r="AF94" s="78">
        <f t="shared" si="17"/>
        <v>0</v>
      </c>
      <c r="AG94" s="77">
        <f t="shared" si="18"/>
        <v>0</v>
      </c>
      <c r="AH94" s="78">
        <f t="shared" si="19"/>
        <v>0</v>
      </c>
    </row>
    <row r="95" spans="1:34" ht="15.75" hidden="1" thickBot="1">
      <c r="A95" s="80"/>
      <c r="B95" s="81"/>
      <c r="C95" s="81"/>
      <c r="D95" s="82"/>
      <c r="E95" s="83"/>
      <c r="F95" s="305"/>
      <c r="G95" s="306"/>
      <c r="H95" s="305"/>
      <c r="I95" s="306"/>
      <c r="J95" s="305"/>
      <c r="K95" s="306"/>
      <c r="L95" s="305"/>
      <c r="M95" s="306"/>
      <c r="N95" s="305"/>
      <c r="O95" s="306"/>
      <c r="P95" s="84"/>
      <c r="Q95" s="85"/>
      <c r="R95" s="86"/>
      <c r="S95" s="16"/>
      <c r="T95" s="69"/>
      <c r="U95" s="70"/>
      <c r="V95" s="71"/>
      <c r="Y95" s="87">
        <f t="shared" si="10"/>
        <v>0</v>
      </c>
      <c r="Z95" s="88">
        <f t="shared" si="11"/>
        <v>0</v>
      </c>
      <c r="AA95" s="87">
        <f t="shared" si="12"/>
        <v>0</v>
      </c>
      <c r="AB95" s="88">
        <f t="shared" si="13"/>
        <v>0</v>
      </c>
      <c r="AC95" s="87">
        <f t="shared" si="14"/>
        <v>0</v>
      </c>
      <c r="AD95" s="88">
        <f t="shared" si="15"/>
        <v>0</v>
      </c>
      <c r="AE95" s="87">
        <f t="shared" si="16"/>
        <v>0</v>
      </c>
      <c r="AF95" s="88">
        <f t="shared" si="17"/>
        <v>0</v>
      </c>
      <c r="AG95" s="87">
        <f t="shared" si="18"/>
        <v>0</v>
      </c>
      <c r="AH95" s="88">
        <f t="shared" si="19"/>
        <v>0</v>
      </c>
    </row>
    <row r="96" ht="15.75" hidden="1" thickBot="1" thickTop="1"/>
    <row r="97" spans="1:19" ht="15.75" hidden="1" thickTop="1">
      <c r="A97" s="3"/>
      <c r="B97" s="4"/>
      <c r="C97" s="5"/>
      <c r="D97" s="5"/>
      <c r="E97" s="5"/>
      <c r="F97" s="6"/>
      <c r="G97" s="5"/>
      <c r="H97" s="7"/>
      <c r="I97" s="8"/>
      <c r="J97" s="271"/>
      <c r="K97" s="271"/>
      <c r="L97" s="271"/>
      <c r="M97" s="272"/>
      <c r="N97" s="9"/>
      <c r="O97" s="10"/>
      <c r="P97" s="273"/>
      <c r="Q97" s="273"/>
      <c r="R97" s="273"/>
      <c r="S97" s="274"/>
    </row>
    <row r="98" spans="1:19" ht="15.75" hidden="1" thickBot="1">
      <c r="A98" s="11"/>
      <c r="B98" s="12"/>
      <c r="C98" s="13"/>
      <c r="D98" s="275"/>
      <c r="E98" s="275"/>
      <c r="F98" s="276"/>
      <c r="G98" s="277"/>
      <c r="H98" s="278"/>
      <c r="I98" s="278"/>
      <c r="J98" s="279"/>
      <c r="K98" s="279"/>
      <c r="L98" s="279"/>
      <c r="M98" s="280"/>
      <c r="N98" s="14"/>
      <c r="O98" s="15"/>
      <c r="P98" s="309"/>
      <c r="Q98" s="309"/>
      <c r="R98" s="309"/>
      <c r="S98" s="310"/>
    </row>
    <row r="99" spans="1:22" ht="15" hidden="1" thickTop="1">
      <c r="A99" s="18"/>
      <c r="B99" s="19"/>
      <c r="C99" s="20"/>
      <c r="D99" s="283"/>
      <c r="E99" s="284"/>
      <c r="F99" s="283"/>
      <c r="G99" s="284"/>
      <c r="H99" s="283"/>
      <c r="I99" s="284"/>
      <c r="J99" s="283"/>
      <c r="K99" s="284"/>
      <c r="L99" s="283"/>
      <c r="M99" s="284"/>
      <c r="N99" s="21"/>
      <c r="O99" s="22"/>
      <c r="P99" s="23"/>
      <c r="Q99" s="24"/>
      <c r="R99" s="285"/>
      <c r="S99" s="286"/>
      <c r="T99" s="287"/>
      <c r="U99" s="288"/>
      <c r="V99" s="25"/>
    </row>
    <row r="100" spans="1:22" ht="15" hidden="1">
      <c r="A100" s="26"/>
      <c r="B100" s="27"/>
      <c r="C100" s="28"/>
      <c r="D100" s="29"/>
      <c r="E100" s="30"/>
      <c r="F100" s="31"/>
      <c r="G100" s="32"/>
      <c r="H100" s="31"/>
      <c r="I100" s="32"/>
      <c r="J100" s="31"/>
      <c r="K100" s="32"/>
      <c r="L100" s="31"/>
      <c r="M100" s="32"/>
      <c r="N100" s="33"/>
      <c r="O100" s="34"/>
      <c r="P100" s="35"/>
      <c r="Q100" s="36"/>
      <c r="R100" s="289"/>
      <c r="S100" s="290"/>
      <c r="T100" s="37"/>
      <c r="U100" s="37"/>
      <c r="V100" s="38"/>
    </row>
    <row r="101" spans="1:22" ht="15" hidden="1">
      <c r="A101" s="39"/>
      <c r="B101" s="27"/>
      <c r="C101" s="28"/>
      <c r="D101" s="40"/>
      <c r="E101" s="41"/>
      <c r="F101" s="42"/>
      <c r="G101" s="43"/>
      <c r="H101" s="40"/>
      <c r="I101" s="41"/>
      <c r="J101" s="40"/>
      <c r="K101" s="41"/>
      <c r="L101" s="40"/>
      <c r="M101" s="41"/>
      <c r="N101" s="33"/>
      <c r="O101" s="34"/>
      <c r="P101" s="35"/>
      <c r="Q101" s="36"/>
      <c r="R101" s="289"/>
      <c r="S101" s="290"/>
      <c r="T101" s="37"/>
      <c r="U101" s="37"/>
      <c r="V101" s="38"/>
    </row>
    <row r="102" spans="1:22" ht="15" hidden="1">
      <c r="A102" s="39"/>
      <c r="B102" s="27"/>
      <c r="C102" s="28"/>
      <c r="D102" s="40"/>
      <c r="E102" s="41"/>
      <c r="F102" s="40"/>
      <c r="G102" s="41"/>
      <c r="H102" s="42"/>
      <c r="I102" s="43"/>
      <c r="J102" s="40"/>
      <c r="K102" s="41"/>
      <c r="L102" s="40"/>
      <c r="M102" s="41"/>
      <c r="N102" s="33"/>
      <c r="O102" s="34"/>
      <c r="P102" s="35"/>
      <c r="Q102" s="36"/>
      <c r="R102" s="289"/>
      <c r="S102" s="290"/>
      <c r="T102" s="37"/>
      <c r="U102" s="37"/>
      <c r="V102" s="38"/>
    </row>
    <row r="103" spans="1:22" ht="15.75" hidden="1" thickBot="1">
      <c r="A103" s="39"/>
      <c r="B103" s="44"/>
      <c r="C103" s="28"/>
      <c r="D103" s="40"/>
      <c r="E103" s="41"/>
      <c r="F103" s="40"/>
      <c r="G103" s="41"/>
      <c r="H103" s="40"/>
      <c r="I103" s="41"/>
      <c r="J103" s="42"/>
      <c r="K103" s="43"/>
      <c r="L103" s="40"/>
      <c r="M103" s="41"/>
      <c r="N103" s="33"/>
      <c r="O103" s="34"/>
      <c r="P103" s="35"/>
      <c r="Q103" s="36"/>
      <c r="R103" s="291"/>
      <c r="S103" s="292"/>
      <c r="T103" s="37"/>
      <c r="U103" s="37"/>
      <c r="V103" s="38"/>
    </row>
    <row r="104" spans="1:24" ht="15" hidden="1" thickTop="1">
      <c r="A104" s="45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S104" s="49"/>
      <c r="T104" s="50"/>
      <c r="U104" s="51"/>
      <c r="V104" s="52"/>
      <c r="W104" s="51"/>
      <c r="X104" s="53"/>
    </row>
    <row r="105" spans="1:22" ht="15" hidden="1" thickBot="1">
      <c r="A105" s="54"/>
      <c r="B105" s="55"/>
      <c r="C105" s="56"/>
      <c r="D105" s="56"/>
      <c r="E105" s="57"/>
      <c r="F105" s="293"/>
      <c r="G105" s="294"/>
      <c r="H105" s="265"/>
      <c r="I105" s="266"/>
      <c r="J105" s="265"/>
      <c r="K105" s="266"/>
      <c r="L105" s="265"/>
      <c r="M105" s="266"/>
      <c r="N105" s="265"/>
      <c r="O105" s="266"/>
      <c r="P105" s="267"/>
      <c r="Q105" s="268"/>
      <c r="S105" s="58"/>
      <c r="T105" s="59"/>
      <c r="U105" s="60"/>
      <c r="V105" s="25"/>
    </row>
    <row r="106" spans="1:34" ht="15" hidden="1">
      <c r="A106" s="61"/>
      <c r="B106" s="62"/>
      <c r="C106" s="62"/>
      <c r="D106" s="63"/>
      <c r="E106" s="64"/>
      <c r="F106" s="299"/>
      <c r="G106" s="300"/>
      <c r="H106" s="301"/>
      <c r="I106" s="302"/>
      <c r="J106" s="301"/>
      <c r="K106" s="302"/>
      <c r="L106" s="301"/>
      <c r="M106" s="302"/>
      <c r="N106" s="295"/>
      <c r="O106" s="296"/>
      <c r="P106" s="65"/>
      <c r="Q106" s="66"/>
      <c r="R106" s="67"/>
      <c r="S106" s="68"/>
      <c r="T106" s="69"/>
      <c r="U106" s="70"/>
      <c r="V106" s="71"/>
      <c r="Y106" s="72">
        <f aca="true" t="shared" si="20" ref="Y106:Y111">IF(F106="",0,IF(LEFT(F106,1)="-",ABS(F106),(IF(F106&gt;9,F106+2,11))))</f>
        <v>0</v>
      </c>
      <c r="Z106" s="73">
        <f aca="true" t="shared" si="21" ref="Z106:Z111">IF(F106="",0,IF(LEFT(F106,1)="-",(IF(ABS(F106)&gt;9,(ABS(F106)+2),11)),F106))</f>
        <v>0</v>
      </c>
      <c r="AA106" s="72">
        <f aca="true" t="shared" si="22" ref="AA106:AA111">IF(H106="",0,IF(LEFT(H106,1)="-",ABS(H106),(IF(H106&gt;9,H106+2,11))))</f>
        <v>0</v>
      </c>
      <c r="AB106" s="73">
        <f aca="true" t="shared" si="23" ref="AB106:AB111">IF(H106="",0,IF(LEFT(H106,1)="-",(IF(ABS(H106)&gt;9,(ABS(H106)+2),11)),H106))</f>
        <v>0</v>
      </c>
      <c r="AC106" s="72">
        <f aca="true" t="shared" si="24" ref="AC106:AC111">IF(J106="",0,IF(LEFT(J106,1)="-",ABS(J106),(IF(J106&gt;9,J106+2,11))))</f>
        <v>0</v>
      </c>
      <c r="AD106" s="73">
        <f aca="true" t="shared" si="25" ref="AD106:AD111">IF(J106="",0,IF(LEFT(J106,1)="-",(IF(ABS(J106)&gt;9,(ABS(J106)+2),11)),J106))</f>
        <v>0</v>
      </c>
      <c r="AE106" s="72">
        <f aca="true" t="shared" si="26" ref="AE106:AE111">IF(L106="",0,IF(LEFT(L106,1)="-",ABS(L106),(IF(L106&gt;9,L106+2,11))))</f>
        <v>0</v>
      </c>
      <c r="AF106" s="73">
        <f aca="true" t="shared" si="27" ref="AF106:AF111">IF(L106="",0,IF(LEFT(L106,1)="-",(IF(ABS(L106)&gt;9,(ABS(L106)+2),11)),L106))</f>
        <v>0</v>
      </c>
      <c r="AG106" s="72">
        <f aca="true" t="shared" si="28" ref="AG106:AG111">IF(N106="",0,IF(LEFT(N106,1)="-",ABS(N106),(IF(N106&gt;9,N106+2,11))))</f>
        <v>0</v>
      </c>
      <c r="AH106" s="73">
        <f aca="true" t="shared" si="29" ref="AH106:AH111">IF(N106="",0,IF(LEFT(N106,1)="-",(IF(ABS(N106)&gt;9,(ABS(N106)+2),11)),N106))</f>
        <v>0</v>
      </c>
    </row>
    <row r="107" spans="1:34" ht="15" hidden="1">
      <c r="A107" s="61"/>
      <c r="B107" s="62"/>
      <c r="C107" s="62"/>
      <c r="D107" s="74"/>
      <c r="E107" s="64"/>
      <c r="F107" s="297"/>
      <c r="G107" s="298"/>
      <c r="H107" s="297"/>
      <c r="I107" s="298"/>
      <c r="J107" s="297"/>
      <c r="K107" s="298"/>
      <c r="L107" s="297"/>
      <c r="M107" s="298"/>
      <c r="N107" s="297"/>
      <c r="O107" s="298"/>
      <c r="P107" s="65"/>
      <c r="Q107" s="66"/>
      <c r="R107" s="75"/>
      <c r="S107" s="76"/>
      <c r="T107" s="69"/>
      <c r="U107" s="70"/>
      <c r="V107" s="71"/>
      <c r="Y107" s="77">
        <f t="shared" si="20"/>
        <v>0</v>
      </c>
      <c r="Z107" s="78">
        <f t="shared" si="21"/>
        <v>0</v>
      </c>
      <c r="AA107" s="77">
        <f t="shared" si="22"/>
        <v>0</v>
      </c>
      <c r="AB107" s="78">
        <f t="shared" si="23"/>
        <v>0</v>
      </c>
      <c r="AC107" s="77">
        <f t="shared" si="24"/>
        <v>0</v>
      </c>
      <c r="AD107" s="78">
        <f t="shared" si="25"/>
        <v>0</v>
      </c>
      <c r="AE107" s="77">
        <f t="shared" si="26"/>
        <v>0</v>
      </c>
      <c r="AF107" s="78">
        <f t="shared" si="27"/>
        <v>0</v>
      </c>
      <c r="AG107" s="77">
        <f t="shared" si="28"/>
        <v>0</v>
      </c>
      <c r="AH107" s="78">
        <f t="shared" si="29"/>
        <v>0</v>
      </c>
    </row>
    <row r="108" spans="1:34" ht="15.75" hidden="1" thickBot="1">
      <c r="A108" s="61"/>
      <c r="B108" s="79"/>
      <c r="C108" s="79"/>
      <c r="D108" s="56"/>
      <c r="E108" s="57"/>
      <c r="F108" s="303"/>
      <c r="G108" s="304"/>
      <c r="H108" s="303"/>
      <c r="I108" s="304"/>
      <c r="J108" s="303"/>
      <c r="K108" s="304"/>
      <c r="L108" s="303"/>
      <c r="M108" s="304"/>
      <c r="N108" s="303"/>
      <c r="O108" s="304"/>
      <c r="P108" s="65"/>
      <c r="Q108" s="66"/>
      <c r="R108" s="75"/>
      <c r="S108" s="76"/>
      <c r="T108" s="69"/>
      <c r="U108" s="70"/>
      <c r="V108" s="71"/>
      <c r="Y108" s="77">
        <f t="shared" si="20"/>
        <v>0</v>
      </c>
      <c r="Z108" s="78">
        <f t="shared" si="21"/>
        <v>0</v>
      </c>
      <c r="AA108" s="77">
        <f t="shared" si="22"/>
        <v>0</v>
      </c>
      <c r="AB108" s="78">
        <f t="shared" si="23"/>
        <v>0</v>
      </c>
      <c r="AC108" s="77">
        <f t="shared" si="24"/>
        <v>0</v>
      </c>
      <c r="AD108" s="78">
        <f t="shared" si="25"/>
        <v>0</v>
      </c>
      <c r="AE108" s="77">
        <f t="shared" si="26"/>
        <v>0</v>
      </c>
      <c r="AF108" s="78">
        <f t="shared" si="27"/>
        <v>0</v>
      </c>
      <c r="AG108" s="77">
        <f t="shared" si="28"/>
        <v>0</v>
      </c>
      <c r="AH108" s="78">
        <f t="shared" si="29"/>
        <v>0</v>
      </c>
    </row>
    <row r="109" spans="1:34" ht="15" hidden="1">
      <c r="A109" s="61"/>
      <c r="B109" s="62"/>
      <c r="C109" s="62"/>
      <c r="D109" s="63"/>
      <c r="E109" s="64"/>
      <c r="F109" s="301"/>
      <c r="G109" s="302"/>
      <c r="H109" s="301"/>
      <c r="I109" s="302"/>
      <c r="J109" s="301"/>
      <c r="K109" s="302"/>
      <c r="L109" s="301"/>
      <c r="M109" s="302"/>
      <c r="N109" s="301"/>
      <c r="O109" s="302"/>
      <c r="P109" s="65"/>
      <c r="Q109" s="66"/>
      <c r="R109" s="75"/>
      <c r="S109" s="76"/>
      <c r="T109" s="69"/>
      <c r="U109" s="70"/>
      <c r="V109" s="71"/>
      <c r="Y109" s="77">
        <f t="shared" si="20"/>
        <v>0</v>
      </c>
      <c r="Z109" s="78">
        <f t="shared" si="21"/>
        <v>0</v>
      </c>
      <c r="AA109" s="77">
        <f t="shared" si="22"/>
        <v>0</v>
      </c>
      <c r="AB109" s="78">
        <f t="shared" si="23"/>
        <v>0</v>
      </c>
      <c r="AC109" s="77">
        <f t="shared" si="24"/>
        <v>0</v>
      </c>
      <c r="AD109" s="78">
        <f t="shared" si="25"/>
        <v>0</v>
      </c>
      <c r="AE109" s="77">
        <f t="shared" si="26"/>
        <v>0</v>
      </c>
      <c r="AF109" s="78">
        <f t="shared" si="27"/>
        <v>0</v>
      </c>
      <c r="AG109" s="77">
        <f t="shared" si="28"/>
        <v>0</v>
      </c>
      <c r="AH109" s="78">
        <f t="shared" si="29"/>
        <v>0</v>
      </c>
    </row>
    <row r="110" spans="1:34" ht="15" hidden="1">
      <c r="A110" s="61"/>
      <c r="B110" s="62"/>
      <c r="C110" s="62"/>
      <c r="D110" s="74"/>
      <c r="E110" s="64"/>
      <c r="F110" s="297"/>
      <c r="G110" s="298"/>
      <c r="H110" s="297"/>
      <c r="I110" s="298"/>
      <c r="J110" s="307"/>
      <c r="K110" s="308"/>
      <c r="L110" s="297"/>
      <c r="M110" s="298"/>
      <c r="N110" s="297"/>
      <c r="O110" s="298"/>
      <c r="P110" s="65"/>
      <c r="Q110" s="66"/>
      <c r="R110" s="75"/>
      <c r="S110" s="76"/>
      <c r="T110" s="69"/>
      <c r="U110" s="70"/>
      <c r="V110" s="71"/>
      <c r="Y110" s="77">
        <f t="shared" si="20"/>
        <v>0</v>
      </c>
      <c r="Z110" s="78">
        <f t="shared" si="21"/>
        <v>0</v>
      </c>
      <c r="AA110" s="77">
        <f t="shared" si="22"/>
        <v>0</v>
      </c>
      <c r="AB110" s="78">
        <f t="shared" si="23"/>
        <v>0</v>
      </c>
      <c r="AC110" s="77">
        <f t="shared" si="24"/>
        <v>0</v>
      </c>
      <c r="AD110" s="78">
        <f t="shared" si="25"/>
        <v>0</v>
      </c>
      <c r="AE110" s="77">
        <f t="shared" si="26"/>
        <v>0</v>
      </c>
      <c r="AF110" s="78">
        <f t="shared" si="27"/>
        <v>0</v>
      </c>
      <c r="AG110" s="77">
        <f t="shared" si="28"/>
        <v>0</v>
      </c>
      <c r="AH110" s="78">
        <f t="shared" si="29"/>
        <v>0</v>
      </c>
    </row>
    <row r="111" spans="1:34" ht="15.75" hidden="1" thickBot="1">
      <c r="A111" s="80"/>
      <c r="B111" s="81"/>
      <c r="C111" s="81"/>
      <c r="D111" s="82"/>
      <c r="E111" s="83"/>
      <c r="F111" s="305"/>
      <c r="G111" s="306"/>
      <c r="H111" s="305"/>
      <c r="I111" s="306"/>
      <c r="J111" s="305"/>
      <c r="K111" s="306"/>
      <c r="L111" s="305"/>
      <c r="M111" s="306"/>
      <c r="N111" s="305"/>
      <c r="O111" s="306"/>
      <c r="P111" s="84"/>
      <c r="Q111" s="85"/>
      <c r="R111" s="86"/>
      <c r="S111" s="16"/>
      <c r="T111" s="69"/>
      <c r="U111" s="70"/>
      <c r="V111" s="71"/>
      <c r="Y111" s="87">
        <f t="shared" si="20"/>
        <v>0</v>
      </c>
      <c r="Z111" s="88">
        <f t="shared" si="21"/>
        <v>0</v>
      </c>
      <c r="AA111" s="87">
        <f t="shared" si="22"/>
        <v>0</v>
      </c>
      <c r="AB111" s="88">
        <f t="shared" si="23"/>
        <v>0</v>
      </c>
      <c r="AC111" s="87">
        <f t="shared" si="24"/>
        <v>0</v>
      </c>
      <c r="AD111" s="88">
        <f t="shared" si="25"/>
        <v>0</v>
      </c>
      <c r="AE111" s="87">
        <f t="shared" si="26"/>
        <v>0</v>
      </c>
      <c r="AF111" s="88">
        <f t="shared" si="27"/>
        <v>0</v>
      </c>
      <c r="AG111" s="87">
        <f t="shared" si="28"/>
        <v>0</v>
      </c>
      <c r="AH111" s="88">
        <f t="shared" si="29"/>
        <v>0</v>
      </c>
    </row>
    <row r="112" ht="15.75" hidden="1" thickBot="1" thickTop="1"/>
    <row r="113" spans="1:19" ht="15.75" hidden="1" thickTop="1">
      <c r="A113" s="3"/>
      <c r="B113" s="4"/>
      <c r="C113" s="5"/>
      <c r="D113" s="5"/>
      <c r="E113" s="5"/>
      <c r="F113" s="6"/>
      <c r="G113" s="5"/>
      <c r="H113" s="7"/>
      <c r="I113" s="8"/>
      <c r="J113" s="271"/>
      <c r="K113" s="271"/>
      <c r="L113" s="271"/>
      <c r="M113" s="272"/>
      <c r="N113" s="9"/>
      <c r="O113" s="10"/>
      <c r="P113" s="273"/>
      <c r="Q113" s="273"/>
      <c r="R113" s="273"/>
      <c r="S113" s="274"/>
    </row>
    <row r="114" spans="1:19" ht="15.75" hidden="1" thickBot="1">
      <c r="A114" s="11"/>
      <c r="B114" s="12"/>
      <c r="C114" s="13"/>
      <c r="D114" s="275"/>
      <c r="E114" s="275"/>
      <c r="F114" s="276"/>
      <c r="G114" s="277"/>
      <c r="H114" s="278"/>
      <c r="I114" s="278"/>
      <c r="J114" s="279"/>
      <c r="K114" s="279"/>
      <c r="L114" s="279"/>
      <c r="M114" s="280"/>
      <c r="N114" s="14"/>
      <c r="O114" s="15"/>
      <c r="P114" s="309"/>
      <c r="Q114" s="309"/>
      <c r="R114" s="309"/>
      <c r="S114" s="310"/>
    </row>
    <row r="115" spans="1:22" ht="15" hidden="1" thickTop="1">
      <c r="A115" s="18"/>
      <c r="B115" s="19"/>
      <c r="C115" s="20"/>
      <c r="D115" s="283"/>
      <c r="E115" s="284"/>
      <c r="F115" s="283"/>
      <c r="G115" s="284"/>
      <c r="H115" s="283"/>
      <c r="I115" s="284"/>
      <c r="J115" s="283"/>
      <c r="K115" s="284"/>
      <c r="L115" s="283"/>
      <c r="M115" s="284"/>
      <c r="N115" s="21"/>
      <c r="O115" s="22"/>
      <c r="P115" s="23"/>
      <c r="Q115" s="24"/>
      <c r="R115" s="285"/>
      <c r="S115" s="286"/>
      <c r="T115" s="287"/>
      <c r="U115" s="288"/>
      <c r="V115" s="25"/>
    </row>
    <row r="116" spans="1:22" ht="15" hidden="1">
      <c r="A116" s="26"/>
      <c r="B116" s="27"/>
      <c r="C116" s="28"/>
      <c r="D116" s="29"/>
      <c r="E116" s="30"/>
      <c r="F116" s="31"/>
      <c r="G116" s="32"/>
      <c r="H116" s="31"/>
      <c r="I116" s="32"/>
      <c r="J116" s="31"/>
      <c r="K116" s="32"/>
      <c r="L116" s="31"/>
      <c r="M116" s="32"/>
      <c r="N116" s="33"/>
      <c r="O116" s="34"/>
      <c r="P116" s="35"/>
      <c r="Q116" s="36"/>
      <c r="R116" s="289"/>
      <c r="S116" s="290"/>
      <c r="T116" s="37"/>
      <c r="U116" s="37"/>
      <c r="V116" s="38"/>
    </row>
    <row r="117" spans="1:22" ht="15" hidden="1">
      <c r="A117" s="39"/>
      <c r="B117" s="27"/>
      <c r="C117" s="28"/>
      <c r="D117" s="40"/>
      <c r="E117" s="41"/>
      <c r="F117" s="42"/>
      <c r="G117" s="43"/>
      <c r="H117" s="40"/>
      <c r="I117" s="41"/>
      <c r="J117" s="40"/>
      <c r="K117" s="41"/>
      <c r="L117" s="40"/>
      <c r="M117" s="41"/>
      <c r="N117" s="33"/>
      <c r="O117" s="34"/>
      <c r="P117" s="35"/>
      <c r="Q117" s="36"/>
      <c r="R117" s="289"/>
      <c r="S117" s="290"/>
      <c r="T117" s="37"/>
      <c r="U117" s="37"/>
      <c r="V117" s="38"/>
    </row>
    <row r="118" spans="1:22" ht="15" hidden="1">
      <c r="A118" s="39"/>
      <c r="B118" s="27"/>
      <c r="C118" s="28"/>
      <c r="D118" s="40"/>
      <c r="E118" s="41"/>
      <c r="F118" s="40"/>
      <c r="G118" s="41"/>
      <c r="H118" s="42"/>
      <c r="I118" s="43"/>
      <c r="J118" s="40"/>
      <c r="K118" s="41"/>
      <c r="L118" s="40"/>
      <c r="M118" s="41"/>
      <c r="N118" s="33"/>
      <c r="O118" s="34"/>
      <c r="P118" s="35"/>
      <c r="Q118" s="36"/>
      <c r="R118" s="289"/>
      <c r="S118" s="290"/>
      <c r="T118" s="37"/>
      <c r="U118" s="37"/>
      <c r="V118" s="38"/>
    </row>
    <row r="119" spans="1:22" ht="15.75" hidden="1" thickBot="1">
      <c r="A119" s="39"/>
      <c r="B119" s="44"/>
      <c r="C119" s="28"/>
      <c r="D119" s="40"/>
      <c r="E119" s="41"/>
      <c r="F119" s="40"/>
      <c r="G119" s="41"/>
      <c r="H119" s="40"/>
      <c r="I119" s="41"/>
      <c r="J119" s="42"/>
      <c r="K119" s="43"/>
      <c r="L119" s="40"/>
      <c r="M119" s="41"/>
      <c r="N119" s="33"/>
      <c r="O119" s="34"/>
      <c r="P119" s="35"/>
      <c r="Q119" s="36"/>
      <c r="R119" s="291"/>
      <c r="S119" s="292"/>
      <c r="T119" s="37"/>
      <c r="U119" s="37"/>
      <c r="V119" s="38"/>
    </row>
    <row r="120" spans="1:24" ht="15" hidden="1" thickTop="1">
      <c r="A120" s="45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  <c r="S120" s="49"/>
      <c r="T120" s="50"/>
      <c r="U120" s="51"/>
      <c r="V120" s="52"/>
      <c r="W120" s="51"/>
      <c r="X120" s="53"/>
    </row>
    <row r="121" spans="1:22" ht="15" hidden="1" thickBot="1">
      <c r="A121" s="54"/>
      <c r="B121" s="55"/>
      <c r="C121" s="56"/>
      <c r="D121" s="56"/>
      <c r="E121" s="57"/>
      <c r="F121" s="293"/>
      <c r="G121" s="294"/>
      <c r="H121" s="265"/>
      <c r="I121" s="266"/>
      <c r="J121" s="265"/>
      <c r="K121" s="266"/>
      <c r="L121" s="265"/>
      <c r="M121" s="266"/>
      <c r="N121" s="265"/>
      <c r="O121" s="266"/>
      <c r="P121" s="267"/>
      <c r="Q121" s="268"/>
      <c r="S121" s="58"/>
      <c r="T121" s="59"/>
      <c r="U121" s="60"/>
      <c r="V121" s="25"/>
    </row>
    <row r="122" spans="1:34" ht="15" hidden="1">
      <c r="A122" s="61"/>
      <c r="B122" s="62"/>
      <c r="C122" s="62"/>
      <c r="D122" s="63"/>
      <c r="E122" s="64"/>
      <c r="F122" s="299"/>
      <c r="G122" s="300"/>
      <c r="H122" s="301"/>
      <c r="I122" s="302"/>
      <c r="J122" s="301"/>
      <c r="K122" s="302"/>
      <c r="L122" s="301"/>
      <c r="M122" s="302"/>
      <c r="N122" s="295"/>
      <c r="O122" s="296"/>
      <c r="P122" s="65"/>
      <c r="Q122" s="66"/>
      <c r="R122" s="67"/>
      <c r="S122" s="68"/>
      <c r="T122" s="69"/>
      <c r="U122" s="70"/>
      <c r="V122" s="71"/>
      <c r="Y122" s="72">
        <f aca="true" t="shared" si="30" ref="Y122:Y127">IF(F122="",0,IF(LEFT(F122,1)="-",ABS(F122),(IF(F122&gt;9,F122+2,11))))</f>
        <v>0</v>
      </c>
      <c r="Z122" s="73">
        <f aca="true" t="shared" si="31" ref="Z122:Z127">IF(F122="",0,IF(LEFT(F122,1)="-",(IF(ABS(F122)&gt;9,(ABS(F122)+2),11)),F122))</f>
        <v>0</v>
      </c>
      <c r="AA122" s="72">
        <f aca="true" t="shared" si="32" ref="AA122:AA127">IF(H122="",0,IF(LEFT(H122,1)="-",ABS(H122),(IF(H122&gt;9,H122+2,11))))</f>
        <v>0</v>
      </c>
      <c r="AB122" s="73">
        <f aca="true" t="shared" si="33" ref="AB122:AB127">IF(H122="",0,IF(LEFT(H122,1)="-",(IF(ABS(H122)&gt;9,(ABS(H122)+2),11)),H122))</f>
        <v>0</v>
      </c>
      <c r="AC122" s="72">
        <f aca="true" t="shared" si="34" ref="AC122:AC127">IF(J122="",0,IF(LEFT(J122,1)="-",ABS(J122),(IF(J122&gt;9,J122+2,11))))</f>
        <v>0</v>
      </c>
      <c r="AD122" s="73">
        <f aca="true" t="shared" si="35" ref="AD122:AD127">IF(J122="",0,IF(LEFT(J122,1)="-",(IF(ABS(J122)&gt;9,(ABS(J122)+2),11)),J122))</f>
        <v>0</v>
      </c>
      <c r="AE122" s="72">
        <f aca="true" t="shared" si="36" ref="AE122:AE127">IF(L122="",0,IF(LEFT(L122,1)="-",ABS(L122),(IF(L122&gt;9,L122+2,11))))</f>
        <v>0</v>
      </c>
      <c r="AF122" s="73">
        <f aca="true" t="shared" si="37" ref="AF122:AF127">IF(L122="",0,IF(LEFT(L122,1)="-",(IF(ABS(L122)&gt;9,(ABS(L122)+2),11)),L122))</f>
        <v>0</v>
      </c>
      <c r="AG122" s="72">
        <f aca="true" t="shared" si="38" ref="AG122:AG127">IF(N122="",0,IF(LEFT(N122,1)="-",ABS(N122),(IF(N122&gt;9,N122+2,11))))</f>
        <v>0</v>
      </c>
      <c r="AH122" s="73">
        <f aca="true" t="shared" si="39" ref="AH122:AH127">IF(N122="",0,IF(LEFT(N122,1)="-",(IF(ABS(N122)&gt;9,(ABS(N122)+2),11)),N122))</f>
        <v>0</v>
      </c>
    </row>
    <row r="123" spans="1:34" ht="15" hidden="1">
      <c r="A123" s="61"/>
      <c r="B123" s="62"/>
      <c r="C123" s="62"/>
      <c r="D123" s="74"/>
      <c r="E123" s="64"/>
      <c r="F123" s="297"/>
      <c r="G123" s="298"/>
      <c r="H123" s="297"/>
      <c r="I123" s="298"/>
      <c r="J123" s="297"/>
      <c r="K123" s="298"/>
      <c r="L123" s="297"/>
      <c r="M123" s="298"/>
      <c r="N123" s="297"/>
      <c r="O123" s="298"/>
      <c r="P123" s="65"/>
      <c r="Q123" s="66"/>
      <c r="R123" s="75"/>
      <c r="S123" s="76"/>
      <c r="T123" s="69"/>
      <c r="U123" s="70"/>
      <c r="V123" s="71"/>
      <c r="Y123" s="77">
        <f t="shared" si="30"/>
        <v>0</v>
      </c>
      <c r="Z123" s="78">
        <f t="shared" si="31"/>
        <v>0</v>
      </c>
      <c r="AA123" s="77">
        <f t="shared" si="32"/>
        <v>0</v>
      </c>
      <c r="AB123" s="78">
        <f t="shared" si="33"/>
        <v>0</v>
      </c>
      <c r="AC123" s="77">
        <f t="shared" si="34"/>
        <v>0</v>
      </c>
      <c r="AD123" s="78">
        <f t="shared" si="35"/>
        <v>0</v>
      </c>
      <c r="AE123" s="77">
        <f t="shared" si="36"/>
        <v>0</v>
      </c>
      <c r="AF123" s="78">
        <f t="shared" si="37"/>
        <v>0</v>
      </c>
      <c r="AG123" s="77">
        <f t="shared" si="38"/>
        <v>0</v>
      </c>
      <c r="AH123" s="78">
        <f t="shared" si="39"/>
        <v>0</v>
      </c>
    </row>
    <row r="124" spans="1:34" ht="15.75" hidden="1" thickBot="1">
      <c r="A124" s="61"/>
      <c r="B124" s="79"/>
      <c r="C124" s="79"/>
      <c r="D124" s="56"/>
      <c r="E124" s="57"/>
      <c r="F124" s="303"/>
      <c r="G124" s="304"/>
      <c r="H124" s="303"/>
      <c r="I124" s="304"/>
      <c r="J124" s="303"/>
      <c r="K124" s="304"/>
      <c r="L124" s="303"/>
      <c r="M124" s="304"/>
      <c r="N124" s="303"/>
      <c r="O124" s="304"/>
      <c r="P124" s="65"/>
      <c r="Q124" s="66"/>
      <c r="R124" s="75"/>
      <c r="S124" s="76"/>
      <c r="T124" s="69"/>
      <c r="U124" s="70"/>
      <c r="V124" s="71"/>
      <c r="Y124" s="77">
        <f t="shared" si="30"/>
        <v>0</v>
      </c>
      <c r="Z124" s="78">
        <f t="shared" si="31"/>
        <v>0</v>
      </c>
      <c r="AA124" s="77">
        <f t="shared" si="32"/>
        <v>0</v>
      </c>
      <c r="AB124" s="78">
        <f t="shared" si="33"/>
        <v>0</v>
      </c>
      <c r="AC124" s="77">
        <f t="shared" si="34"/>
        <v>0</v>
      </c>
      <c r="AD124" s="78">
        <f t="shared" si="35"/>
        <v>0</v>
      </c>
      <c r="AE124" s="77">
        <f t="shared" si="36"/>
        <v>0</v>
      </c>
      <c r="AF124" s="78">
        <f t="shared" si="37"/>
        <v>0</v>
      </c>
      <c r="AG124" s="77">
        <f t="shared" si="38"/>
        <v>0</v>
      </c>
      <c r="AH124" s="78">
        <f t="shared" si="39"/>
        <v>0</v>
      </c>
    </row>
    <row r="125" spans="1:34" ht="15" hidden="1">
      <c r="A125" s="61"/>
      <c r="B125" s="62"/>
      <c r="C125" s="62"/>
      <c r="D125" s="63"/>
      <c r="E125" s="64"/>
      <c r="F125" s="301"/>
      <c r="G125" s="302"/>
      <c r="H125" s="301"/>
      <c r="I125" s="302"/>
      <c r="J125" s="301"/>
      <c r="K125" s="302"/>
      <c r="L125" s="301"/>
      <c r="M125" s="302"/>
      <c r="N125" s="301"/>
      <c r="O125" s="302"/>
      <c r="P125" s="65"/>
      <c r="Q125" s="66"/>
      <c r="R125" s="75"/>
      <c r="S125" s="76"/>
      <c r="T125" s="69"/>
      <c r="U125" s="70"/>
      <c r="V125" s="71"/>
      <c r="Y125" s="77">
        <f t="shared" si="30"/>
        <v>0</v>
      </c>
      <c r="Z125" s="78">
        <f t="shared" si="31"/>
        <v>0</v>
      </c>
      <c r="AA125" s="77">
        <f t="shared" si="32"/>
        <v>0</v>
      </c>
      <c r="AB125" s="78">
        <f t="shared" si="33"/>
        <v>0</v>
      </c>
      <c r="AC125" s="77">
        <f t="shared" si="34"/>
        <v>0</v>
      </c>
      <c r="AD125" s="78">
        <f t="shared" si="35"/>
        <v>0</v>
      </c>
      <c r="AE125" s="77">
        <f t="shared" si="36"/>
        <v>0</v>
      </c>
      <c r="AF125" s="78">
        <f t="shared" si="37"/>
        <v>0</v>
      </c>
      <c r="AG125" s="77">
        <f t="shared" si="38"/>
        <v>0</v>
      </c>
      <c r="AH125" s="78">
        <f t="shared" si="39"/>
        <v>0</v>
      </c>
    </row>
    <row r="126" spans="1:34" ht="15" hidden="1">
      <c r="A126" s="61"/>
      <c r="B126" s="62"/>
      <c r="C126" s="62"/>
      <c r="D126" s="74"/>
      <c r="E126" s="64"/>
      <c r="F126" s="297"/>
      <c r="G126" s="298"/>
      <c r="H126" s="297"/>
      <c r="I126" s="298"/>
      <c r="J126" s="307"/>
      <c r="K126" s="308"/>
      <c r="L126" s="297"/>
      <c r="M126" s="298"/>
      <c r="N126" s="297"/>
      <c r="O126" s="298"/>
      <c r="P126" s="65"/>
      <c r="Q126" s="66"/>
      <c r="R126" s="75"/>
      <c r="S126" s="76"/>
      <c r="T126" s="69"/>
      <c r="U126" s="70"/>
      <c r="V126" s="71"/>
      <c r="Y126" s="77">
        <f t="shared" si="30"/>
        <v>0</v>
      </c>
      <c r="Z126" s="78">
        <f t="shared" si="31"/>
        <v>0</v>
      </c>
      <c r="AA126" s="77">
        <f t="shared" si="32"/>
        <v>0</v>
      </c>
      <c r="AB126" s="78">
        <f t="shared" si="33"/>
        <v>0</v>
      </c>
      <c r="AC126" s="77">
        <f t="shared" si="34"/>
        <v>0</v>
      </c>
      <c r="AD126" s="78">
        <f t="shared" si="35"/>
        <v>0</v>
      </c>
      <c r="AE126" s="77">
        <f t="shared" si="36"/>
        <v>0</v>
      </c>
      <c r="AF126" s="78">
        <f t="shared" si="37"/>
        <v>0</v>
      </c>
      <c r="AG126" s="77">
        <f t="shared" si="38"/>
        <v>0</v>
      </c>
      <c r="AH126" s="78">
        <f t="shared" si="39"/>
        <v>0</v>
      </c>
    </row>
    <row r="127" spans="1:34" ht="15.75" hidden="1" thickBot="1">
      <c r="A127" s="80"/>
      <c r="B127" s="81"/>
      <c r="C127" s="81"/>
      <c r="D127" s="82"/>
      <c r="E127" s="83"/>
      <c r="F127" s="305"/>
      <c r="G127" s="306"/>
      <c r="H127" s="305"/>
      <c r="I127" s="306"/>
      <c r="J127" s="305"/>
      <c r="K127" s="306"/>
      <c r="L127" s="305"/>
      <c r="M127" s="306"/>
      <c r="N127" s="305"/>
      <c r="O127" s="306"/>
      <c r="P127" s="84"/>
      <c r="Q127" s="85"/>
      <c r="R127" s="86"/>
      <c r="S127" s="16"/>
      <c r="T127" s="69"/>
      <c r="U127" s="70"/>
      <c r="V127" s="71"/>
      <c r="Y127" s="87">
        <f t="shared" si="30"/>
        <v>0</v>
      </c>
      <c r="Z127" s="88">
        <f t="shared" si="31"/>
        <v>0</v>
      </c>
      <c r="AA127" s="87">
        <f t="shared" si="32"/>
        <v>0</v>
      </c>
      <c r="AB127" s="88">
        <f t="shared" si="33"/>
        <v>0</v>
      </c>
      <c r="AC127" s="87">
        <f t="shared" si="34"/>
        <v>0</v>
      </c>
      <c r="AD127" s="88">
        <f t="shared" si="35"/>
        <v>0</v>
      </c>
      <c r="AE127" s="87">
        <f t="shared" si="36"/>
        <v>0</v>
      </c>
      <c r="AF127" s="88">
        <f t="shared" si="37"/>
        <v>0</v>
      </c>
      <c r="AG127" s="87">
        <f t="shared" si="38"/>
        <v>0</v>
      </c>
      <c r="AH127" s="88">
        <f t="shared" si="39"/>
        <v>0</v>
      </c>
    </row>
    <row r="128" ht="15.75" hidden="1" thickBot="1" thickTop="1"/>
    <row r="129" spans="1:19" ht="15.75" hidden="1" thickTop="1">
      <c r="A129" s="3"/>
      <c r="B129" s="4"/>
      <c r="C129" s="5"/>
      <c r="D129" s="5"/>
      <c r="E129" s="5"/>
      <c r="F129" s="6"/>
      <c r="G129" s="5"/>
      <c r="H129" s="7"/>
      <c r="I129" s="8"/>
      <c r="J129" s="271"/>
      <c r="K129" s="271"/>
      <c r="L129" s="271"/>
      <c r="M129" s="272"/>
      <c r="N129" s="9"/>
      <c r="O129" s="10"/>
      <c r="P129" s="273"/>
      <c r="Q129" s="273"/>
      <c r="R129" s="273"/>
      <c r="S129" s="274"/>
    </row>
    <row r="130" spans="1:19" ht="15.75" hidden="1" thickBot="1">
      <c r="A130" s="11"/>
      <c r="B130" s="12"/>
      <c r="C130" s="13"/>
      <c r="D130" s="275"/>
      <c r="E130" s="275"/>
      <c r="F130" s="276"/>
      <c r="G130" s="277"/>
      <c r="H130" s="278"/>
      <c r="I130" s="278"/>
      <c r="J130" s="279"/>
      <c r="K130" s="279"/>
      <c r="L130" s="279"/>
      <c r="M130" s="280"/>
      <c r="N130" s="14"/>
      <c r="O130" s="15"/>
      <c r="P130" s="309"/>
      <c r="Q130" s="309"/>
      <c r="R130" s="309"/>
      <c r="S130" s="310"/>
    </row>
    <row r="131" spans="1:22" ht="15" hidden="1" thickTop="1">
      <c r="A131" s="18"/>
      <c r="B131" s="19"/>
      <c r="C131" s="20"/>
      <c r="D131" s="283"/>
      <c r="E131" s="284"/>
      <c r="F131" s="283"/>
      <c r="G131" s="284"/>
      <c r="H131" s="283"/>
      <c r="I131" s="284"/>
      <c r="J131" s="283"/>
      <c r="K131" s="284"/>
      <c r="L131" s="283"/>
      <c r="M131" s="284"/>
      <c r="N131" s="21"/>
      <c r="O131" s="22"/>
      <c r="P131" s="23"/>
      <c r="Q131" s="24"/>
      <c r="R131" s="285"/>
      <c r="S131" s="286"/>
      <c r="T131" s="287"/>
      <c r="U131" s="288"/>
      <c r="V131" s="25"/>
    </row>
    <row r="132" spans="1:22" ht="15" hidden="1">
      <c r="A132" s="26"/>
      <c r="B132" s="27"/>
      <c r="C132" s="28"/>
      <c r="D132" s="29"/>
      <c r="E132" s="30"/>
      <c r="F132" s="31"/>
      <c r="G132" s="32"/>
      <c r="H132" s="31"/>
      <c r="I132" s="32"/>
      <c r="J132" s="31"/>
      <c r="K132" s="32"/>
      <c r="L132" s="31"/>
      <c r="M132" s="32"/>
      <c r="N132" s="33"/>
      <c r="O132" s="34"/>
      <c r="P132" s="35"/>
      <c r="Q132" s="36"/>
      <c r="R132" s="289"/>
      <c r="S132" s="290"/>
      <c r="T132" s="37"/>
      <c r="U132" s="37"/>
      <c r="V132" s="38"/>
    </row>
    <row r="133" spans="1:22" ht="15" hidden="1">
      <c r="A133" s="39"/>
      <c r="B133" s="27"/>
      <c r="C133" s="28"/>
      <c r="D133" s="40"/>
      <c r="E133" s="41"/>
      <c r="F133" s="42"/>
      <c r="G133" s="43"/>
      <c r="H133" s="40"/>
      <c r="I133" s="41"/>
      <c r="J133" s="40"/>
      <c r="K133" s="41"/>
      <c r="L133" s="40"/>
      <c r="M133" s="41"/>
      <c r="N133" s="33"/>
      <c r="O133" s="34"/>
      <c r="P133" s="35"/>
      <c r="Q133" s="36"/>
      <c r="R133" s="289"/>
      <c r="S133" s="290"/>
      <c r="T133" s="37"/>
      <c r="U133" s="37"/>
      <c r="V133" s="38"/>
    </row>
    <row r="134" spans="1:22" ht="15" hidden="1">
      <c r="A134" s="39"/>
      <c r="B134" s="27"/>
      <c r="C134" s="28"/>
      <c r="D134" s="40"/>
      <c r="E134" s="41"/>
      <c r="F134" s="40"/>
      <c r="G134" s="41"/>
      <c r="H134" s="42"/>
      <c r="I134" s="43"/>
      <c r="J134" s="40"/>
      <c r="K134" s="41"/>
      <c r="L134" s="40"/>
      <c r="M134" s="41"/>
      <c r="N134" s="33"/>
      <c r="O134" s="34"/>
      <c r="P134" s="35"/>
      <c r="Q134" s="36"/>
      <c r="R134" s="289"/>
      <c r="S134" s="290"/>
      <c r="T134" s="37"/>
      <c r="U134" s="37"/>
      <c r="V134" s="38"/>
    </row>
    <row r="135" spans="1:22" ht="15.75" hidden="1" thickBot="1">
      <c r="A135" s="39"/>
      <c r="B135" s="44"/>
      <c r="C135" s="28"/>
      <c r="D135" s="40"/>
      <c r="E135" s="41"/>
      <c r="F135" s="40"/>
      <c r="G135" s="41"/>
      <c r="H135" s="40"/>
      <c r="I135" s="41"/>
      <c r="J135" s="42"/>
      <c r="K135" s="43"/>
      <c r="L135" s="40"/>
      <c r="M135" s="41"/>
      <c r="N135" s="33"/>
      <c r="O135" s="34"/>
      <c r="P135" s="35"/>
      <c r="Q135" s="36"/>
      <c r="R135" s="291"/>
      <c r="S135" s="292"/>
      <c r="T135" s="37"/>
      <c r="U135" s="37"/>
      <c r="V135" s="38"/>
    </row>
    <row r="136" spans="1:24" ht="15" hidden="1" thickTop="1">
      <c r="A136" s="45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  <c r="S136" s="49"/>
      <c r="T136" s="50"/>
      <c r="U136" s="51"/>
      <c r="V136" s="52"/>
      <c r="W136" s="51"/>
      <c r="X136" s="53"/>
    </row>
    <row r="137" spans="1:22" ht="15" hidden="1" thickBot="1">
      <c r="A137" s="54"/>
      <c r="B137" s="55"/>
      <c r="C137" s="56"/>
      <c r="D137" s="56"/>
      <c r="E137" s="57"/>
      <c r="F137" s="293"/>
      <c r="G137" s="294"/>
      <c r="H137" s="265"/>
      <c r="I137" s="266"/>
      <c r="J137" s="265"/>
      <c r="K137" s="266"/>
      <c r="L137" s="265"/>
      <c r="M137" s="266"/>
      <c r="N137" s="265"/>
      <c r="O137" s="266"/>
      <c r="P137" s="267"/>
      <c r="Q137" s="268"/>
      <c r="S137" s="58"/>
      <c r="T137" s="59"/>
      <c r="U137" s="60"/>
      <c r="V137" s="25"/>
    </row>
    <row r="138" spans="1:34" ht="15" hidden="1">
      <c r="A138" s="61"/>
      <c r="B138" s="62"/>
      <c r="C138" s="62"/>
      <c r="D138" s="63"/>
      <c r="E138" s="64"/>
      <c r="F138" s="299"/>
      <c r="G138" s="300"/>
      <c r="H138" s="301"/>
      <c r="I138" s="302"/>
      <c r="J138" s="301"/>
      <c r="K138" s="302"/>
      <c r="L138" s="301"/>
      <c r="M138" s="302"/>
      <c r="N138" s="295"/>
      <c r="O138" s="296"/>
      <c r="P138" s="65"/>
      <c r="Q138" s="66"/>
      <c r="R138" s="67"/>
      <c r="S138" s="68"/>
      <c r="T138" s="69"/>
      <c r="U138" s="70"/>
      <c r="V138" s="71"/>
      <c r="Y138" s="72">
        <f aca="true" t="shared" si="40" ref="Y138:Y143">IF(F138="",0,IF(LEFT(F138,1)="-",ABS(F138),(IF(F138&gt;9,F138+2,11))))</f>
        <v>0</v>
      </c>
      <c r="Z138" s="73">
        <f aca="true" t="shared" si="41" ref="Z138:Z143">IF(F138="",0,IF(LEFT(F138,1)="-",(IF(ABS(F138)&gt;9,(ABS(F138)+2),11)),F138))</f>
        <v>0</v>
      </c>
      <c r="AA138" s="72">
        <f aca="true" t="shared" si="42" ref="AA138:AA143">IF(H138="",0,IF(LEFT(H138,1)="-",ABS(H138),(IF(H138&gt;9,H138+2,11))))</f>
        <v>0</v>
      </c>
      <c r="AB138" s="73">
        <f aca="true" t="shared" si="43" ref="AB138:AB143">IF(H138="",0,IF(LEFT(H138,1)="-",(IF(ABS(H138)&gt;9,(ABS(H138)+2),11)),H138))</f>
        <v>0</v>
      </c>
      <c r="AC138" s="72">
        <f aca="true" t="shared" si="44" ref="AC138:AC143">IF(J138="",0,IF(LEFT(J138,1)="-",ABS(J138),(IF(J138&gt;9,J138+2,11))))</f>
        <v>0</v>
      </c>
      <c r="AD138" s="73">
        <f aca="true" t="shared" si="45" ref="AD138:AD143">IF(J138="",0,IF(LEFT(J138,1)="-",(IF(ABS(J138)&gt;9,(ABS(J138)+2),11)),J138))</f>
        <v>0</v>
      </c>
      <c r="AE138" s="72">
        <f aca="true" t="shared" si="46" ref="AE138:AE143">IF(L138="",0,IF(LEFT(L138,1)="-",ABS(L138),(IF(L138&gt;9,L138+2,11))))</f>
        <v>0</v>
      </c>
      <c r="AF138" s="73">
        <f aca="true" t="shared" si="47" ref="AF138:AF143">IF(L138="",0,IF(LEFT(L138,1)="-",(IF(ABS(L138)&gt;9,(ABS(L138)+2),11)),L138))</f>
        <v>0</v>
      </c>
      <c r="AG138" s="72">
        <f aca="true" t="shared" si="48" ref="AG138:AG143">IF(N138="",0,IF(LEFT(N138,1)="-",ABS(N138),(IF(N138&gt;9,N138+2,11))))</f>
        <v>0</v>
      </c>
      <c r="AH138" s="73">
        <f aca="true" t="shared" si="49" ref="AH138:AH143">IF(N138="",0,IF(LEFT(N138,1)="-",(IF(ABS(N138)&gt;9,(ABS(N138)+2),11)),N138))</f>
        <v>0</v>
      </c>
    </row>
    <row r="139" spans="1:34" ht="15" hidden="1">
      <c r="A139" s="61"/>
      <c r="B139" s="62"/>
      <c r="C139" s="62"/>
      <c r="D139" s="74"/>
      <c r="E139" s="64"/>
      <c r="F139" s="297"/>
      <c r="G139" s="298"/>
      <c r="H139" s="297"/>
      <c r="I139" s="298"/>
      <c r="J139" s="297"/>
      <c r="K139" s="298"/>
      <c r="L139" s="297"/>
      <c r="M139" s="298"/>
      <c r="N139" s="297"/>
      <c r="O139" s="298"/>
      <c r="P139" s="65"/>
      <c r="Q139" s="66"/>
      <c r="R139" s="75"/>
      <c r="S139" s="76"/>
      <c r="T139" s="69"/>
      <c r="U139" s="70"/>
      <c r="V139" s="71"/>
      <c r="Y139" s="77">
        <f t="shared" si="40"/>
        <v>0</v>
      </c>
      <c r="Z139" s="78">
        <f t="shared" si="41"/>
        <v>0</v>
      </c>
      <c r="AA139" s="77">
        <f t="shared" si="42"/>
        <v>0</v>
      </c>
      <c r="AB139" s="78">
        <f t="shared" si="43"/>
        <v>0</v>
      </c>
      <c r="AC139" s="77">
        <f t="shared" si="44"/>
        <v>0</v>
      </c>
      <c r="AD139" s="78">
        <f t="shared" si="45"/>
        <v>0</v>
      </c>
      <c r="AE139" s="77">
        <f t="shared" si="46"/>
        <v>0</v>
      </c>
      <c r="AF139" s="78">
        <f t="shared" si="47"/>
        <v>0</v>
      </c>
      <c r="AG139" s="77">
        <f t="shared" si="48"/>
        <v>0</v>
      </c>
      <c r="AH139" s="78">
        <f t="shared" si="49"/>
        <v>0</v>
      </c>
    </row>
    <row r="140" spans="1:34" ht="15.75" hidden="1" thickBot="1">
      <c r="A140" s="61"/>
      <c r="B140" s="79"/>
      <c r="C140" s="79"/>
      <c r="D140" s="56"/>
      <c r="E140" s="57"/>
      <c r="F140" s="303"/>
      <c r="G140" s="304"/>
      <c r="H140" s="303"/>
      <c r="I140" s="304"/>
      <c r="J140" s="303"/>
      <c r="K140" s="304"/>
      <c r="L140" s="303"/>
      <c r="M140" s="304"/>
      <c r="N140" s="303"/>
      <c r="O140" s="304"/>
      <c r="P140" s="65"/>
      <c r="Q140" s="66"/>
      <c r="R140" s="75"/>
      <c r="S140" s="76"/>
      <c r="T140" s="69"/>
      <c r="U140" s="70"/>
      <c r="V140" s="71"/>
      <c r="Y140" s="77">
        <f t="shared" si="40"/>
        <v>0</v>
      </c>
      <c r="Z140" s="78">
        <f t="shared" si="41"/>
        <v>0</v>
      </c>
      <c r="AA140" s="77">
        <f t="shared" si="42"/>
        <v>0</v>
      </c>
      <c r="AB140" s="78">
        <f t="shared" si="43"/>
        <v>0</v>
      </c>
      <c r="AC140" s="77">
        <f t="shared" si="44"/>
        <v>0</v>
      </c>
      <c r="AD140" s="78">
        <f t="shared" si="45"/>
        <v>0</v>
      </c>
      <c r="AE140" s="77">
        <f t="shared" si="46"/>
        <v>0</v>
      </c>
      <c r="AF140" s="78">
        <f t="shared" si="47"/>
        <v>0</v>
      </c>
      <c r="AG140" s="77">
        <f t="shared" si="48"/>
        <v>0</v>
      </c>
      <c r="AH140" s="78">
        <f t="shared" si="49"/>
        <v>0</v>
      </c>
    </row>
    <row r="141" spans="1:34" ht="15" hidden="1">
      <c r="A141" s="61"/>
      <c r="B141" s="62"/>
      <c r="C141" s="62"/>
      <c r="D141" s="63"/>
      <c r="E141" s="64"/>
      <c r="F141" s="301"/>
      <c r="G141" s="302"/>
      <c r="H141" s="301"/>
      <c r="I141" s="302"/>
      <c r="J141" s="301"/>
      <c r="K141" s="302"/>
      <c r="L141" s="301"/>
      <c r="M141" s="302"/>
      <c r="N141" s="301"/>
      <c r="O141" s="302"/>
      <c r="P141" s="65"/>
      <c r="Q141" s="66"/>
      <c r="R141" s="75"/>
      <c r="S141" s="76"/>
      <c r="T141" s="69"/>
      <c r="U141" s="70"/>
      <c r="V141" s="71"/>
      <c r="Y141" s="77">
        <f t="shared" si="40"/>
        <v>0</v>
      </c>
      <c r="Z141" s="78">
        <f t="shared" si="41"/>
        <v>0</v>
      </c>
      <c r="AA141" s="77">
        <f t="shared" si="42"/>
        <v>0</v>
      </c>
      <c r="AB141" s="78">
        <f t="shared" si="43"/>
        <v>0</v>
      </c>
      <c r="AC141" s="77">
        <f t="shared" si="44"/>
        <v>0</v>
      </c>
      <c r="AD141" s="78">
        <f t="shared" si="45"/>
        <v>0</v>
      </c>
      <c r="AE141" s="77">
        <f t="shared" si="46"/>
        <v>0</v>
      </c>
      <c r="AF141" s="78">
        <f t="shared" si="47"/>
        <v>0</v>
      </c>
      <c r="AG141" s="77">
        <f t="shared" si="48"/>
        <v>0</v>
      </c>
      <c r="AH141" s="78">
        <f t="shared" si="49"/>
        <v>0</v>
      </c>
    </row>
    <row r="142" spans="1:34" ht="15" hidden="1">
      <c r="A142" s="61"/>
      <c r="B142" s="62"/>
      <c r="C142" s="62"/>
      <c r="D142" s="74"/>
      <c r="E142" s="64"/>
      <c r="F142" s="297"/>
      <c r="G142" s="298"/>
      <c r="H142" s="297"/>
      <c r="I142" s="298"/>
      <c r="J142" s="307"/>
      <c r="K142" s="308"/>
      <c r="L142" s="297"/>
      <c r="M142" s="298"/>
      <c r="N142" s="297"/>
      <c r="O142" s="298"/>
      <c r="P142" s="65"/>
      <c r="Q142" s="66"/>
      <c r="R142" s="75"/>
      <c r="S142" s="76"/>
      <c r="T142" s="69"/>
      <c r="U142" s="70"/>
      <c r="V142" s="71"/>
      <c r="Y142" s="77">
        <f t="shared" si="40"/>
        <v>0</v>
      </c>
      <c r="Z142" s="78">
        <f t="shared" si="41"/>
        <v>0</v>
      </c>
      <c r="AA142" s="77">
        <f t="shared" si="42"/>
        <v>0</v>
      </c>
      <c r="AB142" s="78">
        <f t="shared" si="43"/>
        <v>0</v>
      </c>
      <c r="AC142" s="77">
        <f t="shared" si="44"/>
        <v>0</v>
      </c>
      <c r="AD142" s="78">
        <f t="shared" si="45"/>
        <v>0</v>
      </c>
      <c r="AE142" s="77">
        <f t="shared" si="46"/>
        <v>0</v>
      </c>
      <c r="AF142" s="78">
        <f t="shared" si="47"/>
        <v>0</v>
      </c>
      <c r="AG142" s="77">
        <f t="shared" si="48"/>
        <v>0</v>
      </c>
      <c r="AH142" s="78">
        <f t="shared" si="49"/>
        <v>0</v>
      </c>
    </row>
    <row r="143" spans="1:34" ht="15.75" hidden="1" thickBot="1">
      <c r="A143" s="80"/>
      <c r="B143" s="81"/>
      <c r="C143" s="81"/>
      <c r="D143" s="82"/>
      <c r="E143" s="83"/>
      <c r="F143" s="305"/>
      <c r="G143" s="306"/>
      <c r="H143" s="305"/>
      <c r="I143" s="306"/>
      <c r="J143" s="305"/>
      <c r="K143" s="306"/>
      <c r="L143" s="305"/>
      <c r="M143" s="306"/>
      <c r="N143" s="305"/>
      <c r="O143" s="306"/>
      <c r="P143" s="84"/>
      <c r="Q143" s="85"/>
      <c r="R143" s="86"/>
      <c r="S143" s="16"/>
      <c r="T143" s="69"/>
      <c r="U143" s="70"/>
      <c r="V143" s="71"/>
      <c r="Y143" s="87">
        <f t="shared" si="40"/>
        <v>0</v>
      </c>
      <c r="Z143" s="88">
        <f t="shared" si="41"/>
        <v>0</v>
      </c>
      <c r="AA143" s="87">
        <f t="shared" si="42"/>
        <v>0</v>
      </c>
      <c r="AB143" s="88">
        <f t="shared" si="43"/>
        <v>0</v>
      </c>
      <c r="AC143" s="87">
        <f t="shared" si="44"/>
        <v>0</v>
      </c>
      <c r="AD143" s="88">
        <f t="shared" si="45"/>
        <v>0</v>
      </c>
      <c r="AE143" s="87">
        <f t="shared" si="46"/>
        <v>0</v>
      </c>
      <c r="AF143" s="88">
        <f t="shared" si="47"/>
        <v>0</v>
      </c>
      <c r="AG143" s="87">
        <f t="shared" si="48"/>
        <v>0</v>
      </c>
      <c r="AH143" s="88">
        <f t="shared" si="49"/>
        <v>0</v>
      </c>
    </row>
  </sheetData>
  <mergeCells count="477">
    <mergeCell ref="J1:M1"/>
    <mergeCell ref="P1:S1"/>
    <mergeCell ref="D2:F2"/>
    <mergeCell ref="G2:I2"/>
    <mergeCell ref="J2:M2"/>
    <mergeCell ref="P2:S2"/>
    <mergeCell ref="D3:E3"/>
    <mergeCell ref="F3:G3"/>
    <mergeCell ref="H3:I3"/>
    <mergeCell ref="J3:K3"/>
    <mergeCell ref="L3:M3"/>
    <mergeCell ref="R3:S3"/>
    <mergeCell ref="T3:U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P17:S17"/>
    <mergeCell ref="D18:F18"/>
    <mergeCell ref="G18:I18"/>
    <mergeCell ref="J18:M18"/>
    <mergeCell ref="P18:S18"/>
    <mergeCell ref="D19:E19"/>
    <mergeCell ref="F19:G19"/>
    <mergeCell ref="H19:I19"/>
    <mergeCell ref="J19:K19"/>
    <mergeCell ref="L19:M19"/>
    <mergeCell ref="R19:S19"/>
    <mergeCell ref="T19:U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P33:S33"/>
    <mergeCell ref="D34:F34"/>
    <mergeCell ref="G34:I34"/>
    <mergeCell ref="J34:M34"/>
    <mergeCell ref="P34:S34"/>
    <mergeCell ref="D35:E35"/>
    <mergeCell ref="F35:G35"/>
    <mergeCell ref="H35:I35"/>
    <mergeCell ref="J35:K35"/>
    <mergeCell ref="L35:M35"/>
    <mergeCell ref="R35:S35"/>
    <mergeCell ref="T35:U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P49:S49"/>
    <mergeCell ref="D50:F50"/>
    <mergeCell ref="G50:I50"/>
    <mergeCell ref="J50:M50"/>
    <mergeCell ref="P50:S50"/>
    <mergeCell ref="D51:E51"/>
    <mergeCell ref="F51:G51"/>
    <mergeCell ref="H51:I51"/>
    <mergeCell ref="J51:K51"/>
    <mergeCell ref="L51:M51"/>
    <mergeCell ref="R51:S51"/>
    <mergeCell ref="T51:U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P65:S65"/>
    <mergeCell ref="D66:F66"/>
    <mergeCell ref="G66:I66"/>
    <mergeCell ref="J66:M66"/>
    <mergeCell ref="P66:S66"/>
    <mergeCell ref="D67:E67"/>
    <mergeCell ref="F67:G67"/>
    <mergeCell ref="H67:I67"/>
    <mergeCell ref="J67:K67"/>
    <mergeCell ref="L67:M67"/>
    <mergeCell ref="R67:S67"/>
    <mergeCell ref="T67:U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P81:S81"/>
    <mergeCell ref="D82:F82"/>
    <mergeCell ref="G82:I82"/>
    <mergeCell ref="J82:M82"/>
    <mergeCell ref="P82:S82"/>
    <mergeCell ref="D83:E83"/>
    <mergeCell ref="F83:G83"/>
    <mergeCell ref="H83:I83"/>
    <mergeCell ref="J83:K83"/>
    <mergeCell ref="L83:M83"/>
    <mergeCell ref="R83:S83"/>
    <mergeCell ref="T83:U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J97:M97"/>
    <mergeCell ref="P97:S97"/>
    <mergeCell ref="D98:F98"/>
    <mergeCell ref="G98:I98"/>
    <mergeCell ref="J98:M98"/>
    <mergeCell ref="P98:S98"/>
    <mergeCell ref="D99:E99"/>
    <mergeCell ref="F99:G99"/>
    <mergeCell ref="H99:I99"/>
    <mergeCell ref="J99:K99"/>
    <mergeCell ref="L99:M99"/>
    <mergeCell ref="R99:S99"/>
    <mergeCell ref="T99:U99"/>
    <mergeCell ref="R100:S100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J113:M113"/>
    <mergeCell ref="P113:S113"/>
    <mergeCell ref="D114:F114"/>
    <mergeCell ref="G114:I114"/>
    <mergeCell ref="J114:M114"/>
    <mergeCell ref="P114:S114"/>
    <mergeCell ref="D115:E115"/>
    <mergeCell ref="F115:G115"/>
    <mergeCell ref="H115:I115"/>
    <mergeCell ref="J115:K115"/>
    <mergeCell ref="L115:M115"/>
    <mergeCell ref="R115:S115"/>
    <mergeCell ref="T115:U115"/>
    <mergeCell ref="R116:S116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J129:M129"/>
    <mergeCell ref="P129:S129"/>
    <mergeCell ref="D130:F130"/>
    <mergeCell ref="G130:I130"/>
    <mergeCell ref="J130:M130"/>
    <mergeCell ref="P130:S130"/>
    <mergeCell ref="D131:E131"/>
    <mergeCell ref="F131:G131"/>
    <mergeCell ref="H131:I131"/>
    <mergeCell ref="J131:K131"/>
    <mergeCell ref="L131:M131"/>
    <mergeCell ref="R131:S131"/>
    <mergeCell ref="T131:U131"/>
    <mergeCell ref="R132:S132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2"/>
  <dimension ref="A1:AT143"/>
  <sheetViews>
    <sheetView workbookViewId="0" topLeftCell="A1">
      <selection activeCell="R53" sqref="R53:S53"/>
    </sheetView>
  </sheetViews>
  <sheetFormatPr defaultColWidth="8.88671875" defaultRowHeight="15"/>
  <cols>
    <col min="1" max="1" width="3.5546875" style="0" customWidth="1"/>
    <col min="2" max="2" width="14.6640625" style="0" customWidth="1"/>
    <col min="3" max="3" width="11.4453125" style="0" customWidth="1"/>
    <col min="4" max="4" width="2.21484375" style="0" customWidth="1"/>
    <col min="5" max="5" width="2.10546875" style="0" customWidth="1"/>
    <col min="6" max="6" width="2.21484375" style="0" customWidth="1"/>
    <col min="7" max="7" width="2.10546875" style="0" customWidth="1"/>
    <col min="8" max="8" width="2.21484375" style="0" customWidth="1"/>
    <col min="9" max="10" width="2.3359375" style="0" customWidth="1"/>
    <col min="11" max="11" width="2.4453125" style="0" customWidth="1"/>
    <col min="12" max="12" width="2.6640625" style="0" customWidth="1"/>
    <col min="13" max="13" width="2.4453125" style="0" customWidth="1"/>
    <col min="14" max="14" width="2.21484375" style="0" customWidth="1"/>
    <col min="15" max="15" width="3.21484375" style="0" customWidth="1"/>
    <col min="16" max="16" width="1.99609375" style="0" customWidth="1"/>
    <col min="17" max="17" width="2.21484375" style="0" customWidth="1"/>
    <col min="18" max="18" width="2.77734375" style="0" customWidth="1"/>
    <col min="19" max="19" width="1.77734375" style="0" customWidth="1"/>
    <col min="20" max="24" width="3.10546875" style="0" customWidth="1"/>
    <col min="25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5.75" thickTop="1">
      <c r="A1" s="3"/>
      <c r="B1" s="4" t="s">
        <v>55</v>
      </c>
      <c r="C1" s="5"/>
      <c r="D1" s="5"/>
      <c r="E1" s="5"/>
      <c r="F1" s="6"/>
      <c r="G1" s="5"/>
      <c r="H1" s="7" t="s">
        <v>2</v>
      </c>
      <c r="I1" s="8"/>
      <c r="J1" s="271" t="s">
        <v>56</v>
      </c>
      <c r="K1" s="271"/>
      <c r="L1" s="271"/>
      <c r="M1" s="272"/>
      <c r="N1" s="9" t="s">
        <v>3</v>
      </c>
      <c r="O1" s="10"/>
      <c r="P1" s="273" t="s">
        <v>37</v>
      </c>
      <c r="Q1" s="273"/>
      <c r="R1" s="273"/>
      <c r="S1" s="274"/>
      <c r="AS1" s="2"/>
      <c r="AT1" s="1"/>
    </row>
    <row r="2" spans="1:46" ht="15.75" thickBot="1">
      <c r="A2" s="11"/>
      <c r="B2" s="12" t="s">
        <v>35</v>
      </c>
      <c r="C2" s="13" t="s">
        <v>4</v>
      </c>
      <c r="D2" s="275"/>
      <c r="E2" s="275"/>
      <c r="F2" s="276"/>
      <c r="G2" s="277" t="s">
        <v>5</v>
      </c>
      <c r="H2" s="278"/>
      <c r="I2" s="278"/>
      <c r="J2" s="279">
        <v>39173</v>
      </c>
      <c r="K2" s="279"/>
      <c r="L2" s="279"/>
      <c r="M2" s="280"/>
      <c r="N2" s="14" t="s">
        <v>6</v>
      </c>
      <c r="O2" s="15"/>
      <c r="P2" s="281"/>
      <c r="Q2" s="281"/>
      <c r="R2" s="281"/>
      <c r="S2" s="282"/>
      <c r="AS2" s="2"/>
      <c r="AT2" s="1"/>
    </row>
    <row r="3" spans="1:46" ht="15" thickTop="1">
      <c r="A3" s="18"/>
      <c r="B3" s="19" t="s">
        <v>8</v>
      </c>
      <c r="C3" s="20" t="s">
        <v>0</v>
      </c>
      <c r="D3" s="283" t="s">
        <v>9</v>
      </c>
      <c r="E3" s="284"/>
      <c r="F3" s="283" t="s">
        <v>10</v>
      </c>
      <c r="G3" s="284"/>
      <c r="H3" s="283" t="s">
        <v>11</v>
      </c>
      <c r="I3" s="284"/>
      <c r="J3" s="283" t="s">
        <v>12</v>
      </c>
      <c r="K3" s="284"/>
      <c r="L3" s="283"/>
      <c r="M3" s="284"/>
      <c r="N3" s="21" t="s">
        <v>13</v>
      </c>
      <c r="O3" s="22" t="s">
        <v>14</v>
      </c>
      <c r="P3" s="23" t="s">
        <v>15</v>
      </c>
      <c r="Q3" s="24"/>
      <c r="R3" s="285" t="s">
        <v>16</v>
      </c>
      <c r="S3" s="286"/>
      <c r="T3" s="287" t="s">
        <v>17</v>
      </c>
      <c r="U3" s="288"/>
      <c r="V3" s="25" t="s">
        <v>18</v>
      </c>
      <c r="AS3" s="2"/>
      <c r="AT3" s="1"/>
    </row>
    <row r="4" spans="1:46" ht="15">
      <c r="A4" s="26" t="s">
        <v>9</v>
      </c>
      <c r="B4" s="27" t="s">
        <v>57</v>
      </c>
      <c r="C4" s="28" t="s">
        <v>58</v>
      </c>
      <c r="D4" s="29"/>
      <c r="E4" s="30"/>
      <c r="F4" s="31"/>
      <c r="G4" s="32"/>
      <c r="H4" s="31"/>
      <c r="I4" s="32"/>
      <c r="J4" s="31"/>
      <c r="K4" s="32"/>
      <c r="L4" s="31"/>
      <c r="M4" s="32"/>
      <c r="N4" s="33">
        <v>3</v>
      </c>
      <c r="O4" s="34">
        <v>0</v>
      </c>
      <c r="P4" s="35"/>
      <c r="Q4" s="36"/>
      <c r="R4" s="289">
        <v>1</v>
      </c>
      <c r="S4" s="290"/>
      <c r="T4" s="37"/>
      <c r="U4" s="37"/>
      <c r="V4" s="38"/>
      <c r="AS4" s="2"/>
      <c r="AT4" s="1"/>
    </row>
    <row r="5" spans="1:46" ht="15">
      <c r="A5" s="39" t="s">
        <v>10</v>
      </c>
      <c r="B5" s="27" t="s">
        <v>59</v>
      </c>
      <c r="C5" s="28" t="s">
        <v>60</v>
      </c>
      <c r="D5" s="40"/>
      <c r="E5" s="41"/>
      <c r="F5" s="42"/>
      <c r="G5" s="43"/>
      <c r="H5" s="40"/>
      <c r="I5" s="41"/>
      <c r="J5" s="40"/>
      <c r="K5" s="41"/>
      <c r="L5" s="40"/>
      <c r="M5" s="41"/>
      <c r="N5" s="33">
        <v>2</v>
      </c>
      <c r="O5" s="34">
        <v>1</v>
      </c>
      <c r="P5" s="35"/>
      <c r="Q5" s="36"/>
      <c r="R5" s="289">
        <v>2</v>
      </c>
      <c r="S5" s="290"/>
      <c r="T5" s="37"/>
      <c r="U5" s="37"/>
      <c r="V5" s="38"/>
      <c r="AS5" s="2"/>
      <c r="AT5" s="1"/>
    </row>
    <row r="6" spans="1:45" ht="15">
      <c r="A6" s="39" t="s">
        <v>11</v>
      </c>
      <c r="B6" s="27" t="s">
        <v>61</v>
      </c>
      <c r="C6" s="28" t="s">
        <v>60</v>
      </c>
      <c r="D6" s="40"/>
      <c r="E6" s="41"/>
      <c r="F6" s="40"/>
      <c r="G6" s="41"/>
      <c r="H6" s="42"/>
      <c r="I6" s="43"/>
      <c r="J6" s="40"/>
      <c r="K6" s="41"/>
      <c r="L6" s="40"/>
      <c r="M6" s="41"/>
      <c r="N6" s="33">
        <v>1</v>
      </c>
      <c r="O6" s="34">
        <v>2</v>
      </c>
      <c r="P6" s="35"/>
      <c r="Q6" s="36"/>
      <c r="R6" s="289">
        <v>3</v>
      </c>
      <c r="S6" s="290"/>
      <c r="T6" s="37"/>
      <c r="U6" s="37"/>
      <c r="V6" s="38"/>
      <c r="AS6" s="2"/>
    </row>
    <row r="7" spans="1:45" ht="15.75" thickBot="1">
      <c r="A7" s="39" t="s">
        <v>12</v>
      </c>
      <c r="B7" s="44" t="s">
        <v>90</v>
      </c>
      <c r="C7" s="28" t="s">
        <v>19</v>
      </c>
      <c r="D7" s="40"/>
      <c r="E7" s="41"/>
      <c r="F7" s="40"/>
      <c r="G7" s="41"/>
      <c r="H7" s="40"/>
      <c r="I7" s="41"/>
      <c r="J7" s="42"/>
      <c r="K7" s="43"/>
      <c r="L7" s="40"/>
      <c r="M7" s="41"/>
      <c r="N7" s="33">
        <v>0</v>
      </c>
      <c r="O7" s="34">
        <v>3</v>
      </c>
      <c r="P7" s="35"/>
      <c r="Q7" s="36"/>
      <c r="R7" s="291">
        <v>4</v>
      </c>
      <c r="S7" s="292"/>
      <c r="T7" s="37"/>
      <c r="U7" s="37"/>
      <c r="V7" s="38"/>
      <c r="AS7" s="2"/>
    </row>
    <row r="8" spans="1:45" ht="15" thickTop="1">
      <c r="A8" s="45"/>
      <c r="B8" s="46" t="s">
        <v>33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  <c r="S8" s="49"/>
      <c r="T8" s="50"/>
      <c r="U8" s="51"/>
      <c r="V8" s="52"/>
      <c r="W8" s="51"/>
      <c r="X8" s="53"/>
      <c r="AS8" s="2"/>
    </row>
    <row r="9" spans="1:45" ht="15" thickBot="1">
      <c r="A9" s="54"/>
      <c r="B9" s="55" t="s">
        <v>20</v>
      </c>
      <c r="C9" s="56"/>
      <c r="D9" s="128" t="s">
        <v>66</v>
      </c>
      <c r="E9" s="57"/>
      <c r="F9" s="293" t="s">
        <v>21</v>
      </c>
      <c r="G9" s="294"/>
      <c r="H9" s="265" t="s">
        <v>22</v>
      </c>
      <c r="I9" s="266"/>
      <c r="J9" s="293" t="s">
        <v>23</v>
      </c>
      <c r="K9" s="266"/>
      <c r="L9" s="293" t="s">
        <v>24</v>
      </c>
      <c r="M9" s="266"/>
      <c r="N9" s="293" t="s">
        <v>25</v>
      </c>
      <c r="O9" s="266"/>
      <c r="P9" s="267"/>
      <c r="Q9" s="268"/>
      <c r="S9" s="58"/>
      <c r="T9" s="59"/>
      <c r="U9" s="60"/>
      <c r="V9" s="25"/>
      <c r="AS9" s="2"/>
    </row>
    <row r="10" spans="1:45" ht="15">
      <c r="A10" s="61" t="s">
        <v>27</v>
      </c>
      <c r="B10" s="62" t="str">
        <f>IF(B4&gt;"",B4,"")</f>
        <v>Riku Autio</v>
      </c>
      <c r="C10" s="62" t="str">
        <f>IF(B6&gt;"",B6,"")</f>
        <v>Frans Hietanen</v>
      </c>
      <c r="D10" s="129">
        <v>4</v>
      </c>
      <c r="E10" s="64"/>
      <c r="F10" s="299">
        <v>4</v>
      </c>
      <c r="G10" s="300"/>
      <c r="H10" s="301">
        <v>6</v>
      </c>
      <c r="I10" s="302"/>
      <c r="J10" s="301">
        <v>8</v>
      </c>
      <c r="K10" s="302"/>
      <c r="L10" s="301"/>
      <c r="M10" s="302"/>
      <c r="N10" s="295"/>
      <c r="O10" s="296"/>
      <c r="P10" s="65"/>
      <c r="Q10" s="66"/>
      <c r="R10" s="67"/>
      <c r="S10" s="68"/>
      <c r="T10" s="69"/>
      <c r="U10" s="70"/>
      <c r="V10" s="71"/>
      <c r="Y10" s="72"/>
      <c r="Z10" s="73"/>
      <c r="AA10" s="72"/>
      <c r="AB10" s="73"/>
      <c r="AC10" s="72"/>
      <c r="AD10" s="73"/>
      <c r="AE10" s="72"/>
      <c r="AF10" s="73"/>
      <c r="AG10" s="72"/>
      <c r="AH10" s="73"/>
      <c r="AS10" s="17"/>
    </row>
    <row r="11" spans="1:45" ht="15">
      <c r="A11" s="61" t="s">
        <v>28</v>
      </c>
      <c r="B11" s="62" t="s">
        <v>59</v>
      </c>
      <c r="C11" s="62" t="str">
        <f>IF(B7&gt;"",B7,"")</f>
        <v>Aleksi O´Connor</v>
      </c>
      <c r="D11" s="130">
        <v>3</v>
      </c>
      <c r="E11" s="64"/>
      <c r="F11" s="297">
        <v>1</v>
      </c>
      <c r="G11" s="298"/>
      <c r="H11" s="297">
        <v>3</v>
      </c>
      <c r="I11" s="298"/>
      <c r="J11" s="297">
        <v>6</v>
      </c>
      <c r="K11" s="298"/>
      <c r="L11" s="297"/>
      <c r="M11" s="298"/>
      <c r="N11" s="297"/>
      <c r="O11" s="298"/>
      <c r="P11" s="65"/>
      <c r="Q11" s="66"/>
      <c r="R11" s="75"/>
      <c r="S11" s="76"/>
      <c r="T11" s="69"/>
      <c r="U11" s="70"/>
      <c r="V11" s="71"/>
      <c r="Y11" s="77"/>
      <c r="Z11" s="78"/>
      <c r="AA11" s="77"/>
      <c r="AB11" s="78"/>
      <c r="AC11" s="77"/>
      <c r="AD11" s="78"/>
      <c r="AE11" s="77"/>
      <c r="AF11" s="78"/>
      <c r="AG11" s="77"/>
      <c r="AH11" s="78"/>
      <c r="AS11" s="17"/>
    </row>
    <row r="12" spans="1:45" ht="15.75" thickBot="1">
      <c r="A12" s="61" t="s">
        <v>29</v>
      </c>
      <c r="B12" s="79" t="s">
        <v>57</v>
      </c>
      <c r="C12" s="79" t="str">
        <f>IF(B7&gt;"",B7,"")</f>
        <v>Aleksi O´Connor</v>
      </c>
      <c r="D12" s="131">
        <v>2</v>
      </c>
      <c r="E12" s="57"/>
      <c r="F12" s="303">
        <v>2</v>
      </c>
      <c r="G12" s="304"/>
      <c r="H12" s="303">
        <v>3</v>
      </c>
      <c r="I12" s="304"/>
      <c r="J12" s="303">
        <v>2</v>
      </c>
      <c r="K12" s="304"/>
      <c r="L12" s="303"/>
      <c r="M12" s="304"/>
      <c r="N12" s="303"/>
      <c r="O12" s="304"/>
      <c r="P12" s="65"/>
      <c r="Q12" s="66"/>
      <c r="R12" s="75"/>
      <c r="S12" s="76"/>
      <c r="T12" s="69"/>
      <c r="U12" s="70"/>
      <c r="V12" s="71"/>
      <c r="Y12" s="77"/>
      <c r="Z12" s="78"/>
      <c r="AA12" s="77"/>
      <c r="AB12" s="78"/>
      <c r="AC12" s="77"/>
      <c r="AD12" s="78"/>
      <c r="AE12" s="77"/>
      <c r="AF12" s="78"/>
      <c r="AG12" s="77"/>
      <c r="AH12" s="78"/>
      <c r="AS12" s="17"/>
    </row>
    <row r="13" spans="1:34" ht="15">
      <c r="A13" s="61" t="s">
        <v>30</v>
      </c>
      <c r="B13" s="62" t="str">
        <f>IF(B5&gt;"",B5,"")</f>
        <v>Aleksi Parkkinen</v>
      </c>
      <c r="C13" s="62" t="str">
        <f>IF(B6&gt;"",B6,"")</f>
        <v>Frans Hietanen</v>
      </c>
      <c r="D13" s="129">
        <v>4</v>
      </c>
      <c r="E13" s="64"/>
      <c r="F13" s="301">
        <v>2</v>
      </c>
      <c r="G13" s="302"/>
      <c r="H13" s="301">
        <v>6</v>
      </c>
      <c r="I13" s="302"/>
      <c r="J13" s="301">
        <v>4</v>
      </c>
      <c r="K13" s="302"/>
      <c r="L13" s="301"/>
      <c r="M13" s="302"/>
      <c r="N13" s="301"/>
      <c r="O13" s="302"/>
      <c r="P13" s="65"/>
      <c r="Q13" s="66"/>
      <c r="R13" s="75"/>
      <c r="S13" s="76"/>
      <c r="T13" s="69"/>
      <c r="U13" s="70"/>
      <c r="V13" s="71"/>
      <c r="Y13" s="77"/>
      <c r="Z13" s="78"/>
      <c r="AA13" s="77"/>
      <c r="AB13" s="78"/>
      <c r="AC13" s="77"/>
      <c r="AD13" s="78"/>
      <c r="AE13" s="77"/>
      <c r="AF13" s="78"/>
      <c r="AG13" s="77"/>
      <c r="AH13" s="78"/>
    </row>
    <row r="14" spans="1:34" ht="15">
      <c r="A14" s="61" t="s">
        <v>31</v>
      </c>
      <c r="B14" s="62" t="str">
        <f>IF(B4&gt;"",B4,"")</f>
        <v>Riku Autio</v>
      </c>
      <c r="C14" s="62" t="str">
        <f>IF(B5&gt;"",B5,"")</f>
        <v>Aleksi Parkkinen</v>
      </c>
      <c r="D14" s="130">
        <v>3</v>
      </c>
      <c r="E14" s="64"/>
      <c r="F14" s="297">
        <v>9</v>
      </c>
      <c r="G14" s="298"/>
      <c r="H14" s="297">
        <v>6</v>
      </c>
      <c r="I14" s="298"/>
      <c r="J14" s="307">
        <v>5</v>
      </c>
      <c r="K14" s="308"/>
      <c r="L14" s="297"/>
      <c r="M14" s="298"/>
      <c r="N14" s="297"/>
      <c r="O14" s="298"/>
      <c r="P14" s="65"/>
      <c r="Q14" s="66"/>
      <c r="R14" s="75"/>
      <c r="S14" s="76"/>
      <c r="T14" s="69"/>
      <c r="U14" s="70"/>
      <c r="V14" s="71"/>
      <c r="Y14" s="77"/>
      <c r="Z14" s="78"/>
      <c r="AA14" s="77"/>
      <c r="AB14" s="78"/>
      <c r="AC14" s="77"/>
      <c r="AD14" s="78"/>
      <c r="AE14" s="77"/>
      <c r="AF14" s="78"/>
      <c r="AG14" s="77"/>
      <c r="AH14" s="78"/>
    </row>
    <row r="15" spans="1:34" ht="15.75" thickBot="1">
      <c r="A15" s="80" t="s">
        <v>32</v>
      </c>
      <c r="B15" s="81" t="s">
        <v>61</v>
      </c>
      <c r="C15" s="81" t="s">
        <v>90</v>
      </c>
      <c r="D15" s="270">
        <v>1</v>
      </c>
      <c r="E15" s="83"/>
      <c r="F15" s="305">
        <v>6</v>
      </c>
      <c r="G15" s="306"/>
      <c r="H15" s="305">
        <v>5</v>
      </c>
      <c r="I15" s="306"/>
      <c r="J15" s="305">
        <v>7</v>
      </c>
      <c r="K15" s="306"/>
      <c r="L15" s="305"/>
      <c r="M15" s="306"/>
      <c r="N15" s="305"/>
      <c r="O15" s="306"/>
      <c r="P15" s="84"/>
      <c r="Q15" s="85"/>
      <c r="R15" s="86"/>
      <c r="S15" s="16"/>
      <c r="T15" s="69"/>
      <c r="U15" s="70"/>
      <c r="V15" s="71"/>
      <c r="Y15" s="87"/>
      <c r="Z15" s="88"/>
      <c r="AA15" s="87"/>
      <c r="AB15" s="88"/>
      <c r="AC15" s="87"/>
      <c r="AD15" s="88"/>
      <c r="AE15" s="87"/>
      <c r="AF15" s="88"/>
      <c r="AG15" s="87"/>
      <c r="AH15" s="88"/>
    </row>
    <row r="16" ht="15.75" thickBot="1" thickTop="1"/>
    <row r="17" spans="1:19" ht="15.75" thickTop="1">
      <c r="A17" s="3"/>
      <c r="B17" s="4" t="s">
        <v>55</v>
      </c>
      <c r="C17" s="5"/>
      <c r="D17" s="5"/>
      <c r="E17" s="5"/>
      <c r="F17" s="6"/>
      <c r="G17" s="5"/>
      <c r="H17" s="7" t="s">
        <v>2</v>
      </c>
      <c r="I17" s="8"/>
      <c r="J17" s="271" t="s">
        <v>56</v>
      </c>
      <c r="K17" s="271"/>
      <c r="L17" s="271"/>
      <c r="M17" s="272"/>
      <c r="N17" s="9"/>
      <c r="O17" s="10"/>
      <c r="P17" s="273" t="s">
        <v>38</v>
      </c>
      <c r="Q17" s="273"/>
      <c r="R17" s="273"/>
      <c r="S17" s="274"/>
    </row>
    <row r="18" spans="1:19" ht="15.75" thickBot="1">
      <c r="A18" s="11"/>
      <c r="B18" s="12" t="s">
        <v>35</v>
      </c>
      <c r="C18" s="13" t="s">
        <v>4</v>
      </c>
      <c r="D18" s="275"/>
      <c r="E18" s="275"/>
      <c r="F18" s="276"/>
      <c r="G18" s="277" t="s">
        <v>5</v>
      </c>
      <c r="H18" s="278"/>
      <c r="I18" s="278"/>
      <c r="J18" s="279">
        <v>39173</v>
      </c>
      <c r="K18" s="279"/>
      <c r="L18" s="279"/>
      <c r="M18" s="280"/>
      <c r="N18" s="14"/>
      <c r="O18" s="15"/>
      <c r="P18" s="281"/>
      <c r="Q18" s="281"/>
      <c r="R18" s="281"/>
      <c r="S18" s="282"/>
    </row>
    <row r="19" spans="1:22" ht="15" thickTop="1">
      <c r="A19" s="18"/>
      <c r="B19" s="19" t="s">
        <v>8</v>
      </c>
      <c r="C19" s="20" t="s">
        <v>0</v>
      </c>
      <c r="D19" s="283" t="s">
        <v>9</v>
      </c>
      <c r="E19" s="284"/>
      <c r="F19" s="283" t="s">
        <v>10</v>
      </c>
      <c r="G19" s="284"/>
      <c r="H19" s="283" t="s">
        <v>11</v>
      </c>
      <c r="I19" s="284"/>
      <c r="J19" s="283">
        <v>4</v>
      </c>
      <c r="K19" s="284"/>
      <c r="L19" s="283"/>
      <c r="M19" s="284"/>
      <c r="N19" s="21" t="s">
        <v>13</v>
      </c>
      <c r="O19" s="22" t="s">
        <v>14</v>
      </c>
      <c r="P19" s="23" t="s">
        <v>15</v>
      </c>
      <c r="Q19" s="24"/>
      <c r="R19" s="285" t="s">
        <v>16</v>
      </c>
      <c r="S19" s="286"/>
      <c r="T19" s="287"/>
      <c r="U19" s="288"/>
      <c r="V19" s="25"/>
    </row>
    <row r="20" spans="1:22" ht="15">
      <c r="A20" s="26" t="s">
        <v>9</v>
      </c>
      <c r="B20" s="27" t="s">
        <v>62</v>
      </c>
      <c r="C20" s="28" t="s">
        <v>60</v>
      </c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>
        <v>2</v>
      </c>
      <c r="O20" s="34">
        <v>0</v>
      </c>
      <c r="P20" s="35"/>
      <c r="Q20" s="36"/>
      <c r="R20" s="289">
        <v>1</v>
      </c>
      <c r="S20" s="290"/>
      <c r="T20" s="37"/>
      <c r="U20" s="37"/>
      <c r="V20" s="38"/>
    </row>
    <row r="21" spans="1:22" ht="15">
      <c r="A21" s="39" t="s">
        <v>10</v>
      </c>
      <c r="B21" s="27" t="s">
        <v>63</v>
      </c>
      <c r="C21" s="28" t="s">
        <v>19</v>
      </c>
      <c r="D21" s="40"/>
      <c r="E21" s="41"/>
      <c r="F21" s="42"/>
      <c r="G21" s="43"/>
      <c r="H21" s="40"/>
      <c r="I21" s="41"/>
      <c r="J21" s="40"/>
      <c r="K21" s="41"/>
      <c r="L21" s="40"/>
      <c r="M21" s="41"/>
      <c r="N21" s="33">
        <v>1</v>
      </c>
      <c r="O21" s="34">
        <v>1</v>
      </c>
      <c r="P21" s="35"/>
      <c r="Q21" s="36"/>
      <c r="R21" s="289">
        <v>2</v>
      </c>
      <c r="S21" s="290"/>
      <c r="T21" s="37"/>
      <c r="U21" s="37"/>
      <c r="V21" s="38"/>
    </row>
    <row r="22" spans="1:22" ht="15">
      <c r="A22" s="39" t="s">
        <v>11</v>
      </c>
      <c r="B22" s="27"/>
      <c r="C22" s="28"/>
      <c r="D22" s="40"/>
      <c r="E22" s="41"/>
      <c r="F22" s="40"/>
      <c r="G22" s="41"/>
      <c r="H22" s="42"/>
      <c r="I22" s="43"/>
      <c r="J22" s="40"/>
      <c r="K22" s="41"/>
      <c r="L22" s="40"/>
      <c r="M22" s="41"/>
      <c r="N22" s="33"/>
      <c r="O22" s="34"/>
      <c r="P22" s="35"/>
      <c r="Q22" s="36"/>
      <c r="R22" s="289"/>
      <c r="S22" s="290"/>
      <c r="T22" s="37"/>
      <c r="U22" s="37"/>
      <c r="V22" s="38"/>
    </row>
    <row r="23" spans="1:22" ht="15.75" thickBot="1">
      <c r="A23" s="39" t="s">
        <v>12</v>
      </c>
      <c r="B23" s="44" t="s">
        <v>65</v>
      </c>
      <c r="C23" s="28" t="s">
        <v>35</v>
      </c>
      <c r="D23" s="40"/>
      <c r="E23" s="41"/>
      <c r="F23" s="40"/>
      <c r="G23" s="41"/>
      <c r="H23" s="40"/>
      <c r="I23" s="41"/>
      <c r="J23" s="42"/>
      <c r="K23" s="43"/>
      <c r="L23" s="40"/>
      <c r="M23" s="41"/>
      <c r="N23" s="33">
        <v>0</v>
      </c>
      <c r="O23" s="34">
        <v>2</v>
      </c>
      <c r="P23" s="35"/>
      <c r="Q23" s="36"/>
      <c r="R23" s="291">
        <v>3</v>
      </c>
      <c r="S23" s="292"/>
      <c r="T23" s="37"/>
      <c r="U23" s="37"/>
      <c r="V23" s="38"/>
    </row>
    <row r="24" spans="1:24" ht="15" thickTop="1">
      <c r="A24" s="45"/>
      <c r="B24" s="46" t="s">
        <v>33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1"/>
      <c r="V24" s="52"/>
      <c r="W24" s="51"/>
      <c r="X24" s="53"/>
    </row>
    <row r="25" spans="1:22" ht="15" thickBot="1">
      <c r="A25" s="54"/>
      <c r="B25" s="55" t="s">
        <v>20</v>
      </c>
      <c r="C25" s="56"/>
      <c r="D25" s="131" t="s">
        <v>66</v>
      </c>
      <c r="E25" s="57"/>
      <c r="F25" s="293" t="s">
        <v>21</v>
      </c>
      <c r="G25" s="294"/>
      <c r="H25" s="265" t="s">
        <v>22</v>
      </c>
      <c r="I25" s="266"/>
      <c r="J25" s="293" t="s">
        <v>23</v>
      </c>
      <c r="K25" s="266"/>
      <c r="L25" s="293" t="s">
        <v>24</v>
      </c>
      <c r="M25" s="266"/>
      <c r="N25" s="293" t="s">
        <v>25</v>
      </c>
      <c r="O25" s="266"/>
      <c r="P25" s="267"/>
      <c r="Q25" s="268"/>
      <c r="S25" s="58"/>
      <c r="T25" s="59"/>
      <c r="U25" s="60"/>
      <c r="V25" s="25"/>
    </row>
    <row r="26" spans="1:34" ht="15">
      <c r="A26" s="61" t="s">
        <v>27</v>
      </c>
      <c r="B26" s="62"/>
      <c r="C26" s="62">
        <f>IF(B22&gt;"",B22,"")</f>
      </c>
      <c r="D26" s="129"/>
      <c r="E26" s="64"/>
      <c r="F26" s="299"/>
      <c r="G26" s="300"/>
      <c r="H26" s="301"/>
      <c r="I26" s="302"/>
      <c r="J26" s="301"/>
      <c r="K26" s="302"/>
      <c r="L26" s="301"/>
      <c r="M26" s="302"/>
      <c r="N26" s="295"/>
      <c r="O26" s="296"/>
      <c r="P26" s="65"/>
      <c r="Q26" s="66"/>
      <c r="R26" s="67"/>
      <c r="S26" s="68"/>
      <c r="T26" s="69"/>
      <c r="U26" s="70"/>
      <c r="V26" s="71"/>
      <c r="Y26" s="72"/>
      <c r="Z26" s="73"/>
      <c r="AA26" s="72"/>
      <c r="AB26" s="73"/>
      <c r="AC26" s="72"/>
      <c r="AD26" s="73"/>
      <c r="AE26" s="72"/>
      <c r="AF26" s="73"/>
      <c r="AG26" s="72"/>
      <c r="AH26" s="73"/>
    </row>
    <row r="27" spans="1:34" ht="15">
      <c r="A27" s="61" t="s">
        <v>28</v>
      </c>
      <c r="B27" s="62" t="s">
        <v>63</v>
      </c>
      <c r="C27" s="62" t="str">
        <f>IF(B23&gt;"",B23,"")</f>
        <v>Olli Kauppila</v>
      </c>
      <c r="D27" s="130"/>
      <c r="E27" s="64"/>
      <c r="F27" s="297">
        <v>9</v>
      </c>
      <c r="G27" s="298"/>
      <c r="H27" s="297">
        <v>5</v>
      </c>
      <c r="I27" s="298"/>
      <c r="J27" s="297">
        <v>5</v>
      </c>
      <c r="K27" s="298"/>
      <c r="L27" s="297"/>
      <c r="M27" s="298"/>
      <c r="N27" s="297"/>
      <c r="O27" s="298"/>
      <c r="P27" s="65"/>
      <c r="Q27" s="66"/>
      <c r="R27" s="75"/>
      <c r="S27" s="76"/>
      <c r="T27" s="69"/>
      <c r="U27" s="70"/>
      <c r="V27" s="71"/>
      <c r="Y27" s="77"/>
      <c r="Z27" s="78"/>
      <c r="AA27" s="77"/>
      <c r="AB27" s="78"/>
      <c r="AC27" s="77"/>
      <c r="AD27" s="78"/>
      <c r="AE27" s="77"/>
      <c r="AF27" s="78"/>
      <c r="AG27" s="77"/>
      <c r="AH27" s="78"/>
    </row>
    <row r="28" spans="1:34" ht="15.75" thickBot="1">
      <c r="A28" s="61" t="s">
        <v>29</v>
      </c>
      <c r="B28" s="79" t="s">
        <v>62</v>
      </c>
      <c r="C28" s="79" t="str">
        <f>IF(B23&gt;"",B23,"")</f>
        <v>Olli Kauppila</v>
      </c>
      <c r="D28" s="131"/>
      <c r="E28" s="57"/>
      <c r="F28" s="303">
        <v>2</v>
      </c>
      <c r="G28" s="304"/>
      <c r="H28" s="303">
        <v>1</v>
      </c>
      <c r="I28" s="304"/>
      <c r="J28" s="303">
        <v>0</v>
      </c>
      <c r="K28" s="304"/>
      <c r="L28" s="303"/>
      <c r="M28" s="304"/>
      <c r="N28" s="303"/>
      <c r="O28" s="304"/>
      <c r="P28" s="65"/>
      <c r="Q28" s="66"/>
      <c r="R28" s="75"/>
      <c r="S28" s="76"/>
      <c r="T28" s="69"/>
      <c r="U28" s="70"/>
      <c r="V28" s="71"/>
      <c r="Y28" s="77"/>
      <c r="Z28" s="78"/>
      <c r="AA28" s="77"/>
      <c r="AB28" s="78"/>
      <c r="AC28" s="77"/>
      <c r="AD28" s="78"/>
      <c r="AE28" s="77"/>
      <c r="AF28" s="78"/>
      <c r="AG28" s="77"/>
      <c r="AH28" s="78"/>
    </row>
    <row r="29" spans="1:34" ht="15">
      <c r="A29" s="61" t="s">
        <v>30</v>
      </c>
      <c r="B29" s="62"/>
      <c r="C29" s="62">
        <f>IF(B22&gt;"",B22,"")</f>
      </c>
      <c r="D29" s="129"/>
      <c r="E29" s="64"/>
      <c r="F29" s="301"/>
      <c r="G29" s="302"/>
      <c r="H29" s="301"/>
      <c r="I29" s="302"/>
      <c r="J29" s="301"/>
      <c r="K29" s="302"/>
      <c r="L29" s="301"/>
      <c r="M29" s="302"/>
      <c r="N29" s="301"/>
      <c r="O29" s="302"/>
      <c r="P29" s="65"/>
      <c r="Q29" s="66"/>
      <c r="R29" s="75"/>
      <c r="S29" s="76"/>
      <c r="T29" s="69"/>
      <c r="U29" s="70"/>
      <c r="V29" s="71"/>
      <c r="Y29" s="77"/>
      <c r="Z29" s="78"/>
      <c r="AA29" s="77"/>
      <c r="AB29" s="78"/>
      <c r="AC29" s="77"/>
      <c r="AD29" s="78"/>
      <c r="AE29" s="77"/>
      <c r="AF29" s="78"/>
      <c r="AG29" s="77"/>
      <c r="AH29" s="78"/>
    </row>
    <row r="30" spans="1:34" ht="15">
      <c r="A30" s="61" t="s">
        <v>31</v>
      </c>
      <c r="B30" s="62" t="str">
        <f>IF(B20&gt;"",B20,"")</f>
        <v>Toivo Karhu</v>
      </c>
      <c r="C30" s="62" t="str">
        <f>IF(B21&gt;"",B21,"")</f>
        <v>Johan Engman</v>
      </c>
      <c r="D30" s="130"/>
      <c r="E30" s="64"/>
      <c r="F30" s="297">
        <v>4</v>
      </c>
      <c r="G30" s="298"/>
      <c r="H30" s="297">
        <v>10</v>
      </c>
      <c r="I30" s="298"/>
      <c r="J30" s="307">
        <v>8</v>
      </c>
      <c r="K30" s="308"/>
      <c r="L30" s="297"/>
      <c r="M30" s="298"/>
      <c r="N30" s="297"/>
      <c r="O30" s="298"/>
      <c r="P30" s="65"/>
      <c r="Q30" s="66"/>
      <c r="R30" s="75"/>
      <c r="S30" s="76"/>
      <c r="T30" s="69"/>
      <c r="U30" s="70"/>
      <c r="V30" s="71"/>
      <c r="Y30" s="77"/>
      <c r="Z30" s="78"/>
      <c r="AA30" s="77"/>
      <c r="AB30" s="78"/>
      <c r="AC30" s="77"/>
      <c r="AD30" s="78"/>
      <c r="AE30" s="77"/>
      <c r="AF30" s="78"/>
      <c r="AG30" s="77"/>
      <c r="AH30" s="78"/>
    </row>
    <row r="31" spans="1:34" ht="15.75" thickBot="1">
      <c r="A31" s="80" t="s">
        <v>32</v>
      </c>
      <c r="B31" s="81"/>
      <c r="C31" s="81"/>
      <c r="D31" s="132"/>
      <c r="E31" s="83"/>
      <c r="F31" s="305"/>
      <c r="G31" s="306"/>
      <c r="H31" s="305"/>
      <c r="I31" s="306"/>
      <c r="J31" s="305"/>
      <c r="K31" s="306"/>
      <c r="L31" s="305"/>
      <c r="M31" s="306"/>
      <c r="N31" s="305"/>
      <c r="O31" s="306"/>
      <c r="P31" s="84"/>
      <c r="Q31" s="85"/>
      <c r="R31" s="86"/>
      <c r="S31" s="16"/>
      <c r="T31" s="69"/>
      <c r="U31" s="70"/>
      <c r="V31" s="71"/>
      <c r="Y31" s="87"/>
      <c r="Z31" s="88"/>
      <c r="AA31" s="87"/>
      <c r="AB31" s="88"/>
      <c r="AC31" s="87"/>
      <c r="AD31" s="88"/>
      <c r="AE31" s="87"/>
      <c r="AF31" s="88"/>
      <c r="AG31" s="87"/>
      <c r="AH31" s="88"/>
    </row>
    <row r="32" ht="15.75" thickBot="1" thickTop="1"/>
    <row r="33" spans="1:19" ht="15.75" thickTop="1">
      <c r="A33" s="3"/>
      <c r="B33" s="4" t="s">
        <v>55</v>
      </c>
      <c r="C33" s="5"/>
      <c r="D33" s="5"/>
      <c r="E33" s="5"/>
      <c r="F33" s="6"/>
      <c r="G33" s="5"/>
      <c r="H33" s="7" t="s">
        <v>2</v>
      </c>
      <c r="I33" s="8"/>
      <c r="J33" s="271" t="s">
        <v>56</v>
      </c>
      <c r="K33" s="271"/>
      <c r="L33" s="271"/>
      <c r="M33" s="272"/>
      <c r="N33" s="9"/>
      <c r="O33" s="10"/>
      <c r="P33" s="273" t="s">
        <v>39</v>
      </c>
      <c r="Q33" s="273"/>
      <c r="R33" s="273"/>
      <c r="S33" s="274"/>
    </row>
    <row r="34" spans="1:19" ht="15.75" thickBot="1">
      <c r="A34" s="11"/>
      <c r="B34" s="12" t="s">
        <v>35</v>
      </c>
      <c r="C34" s="13" t="s">
        <v>4</v>
      </c>
      <c r="D34" s="275"/>
      <c r="E34" s="275"/>
      <c r="F34" s="276"/>
      <c r="G34" s="277" t="s">
        <v>5</v>
      </c>
      <c r="H34" s="278"/>
      <c r="I34" s="278"/>
      <c r="J34" s="279">
        <v>39173</v>
      </c>
      <c r="K34" s="279"/>
      <c r="L34" s="279"/>
      <c r="M34" s="280"/>
      <c r="N34" s="14"/>
      <c r="O34" s="15"/>
      <c r="P34" s="281"/>
      <c r="Q34" s="281"/>
      <c r="R34" s="281"/>
      <c r="S34" s="282"/>
    </row>
    <row r="35" spans="1:22" ht="15" thickTop="1">
      <c r="A35" s="18"/>
      <c r="B35" s="19" t="s">
        <v>8</v>
      </c>
      <c r="C35" s="20" t="s">
        <v>0</v>
      </c>
      <c r="D35" s="283" t="s">
        <v>9</v>
      </c>
      <c r="E35" s="284"/>
      <c r="F35" s="283" t="s">
        <v>10</v>
      </c>
      <c r="G35" s="284"/>
      <c r="H35" s="283" t="s">
        <v>11</v>
      </c>
      <c r="I35" s="284"/>
      <c r="J35" s="283">
        <v>4</v>
      </c>
      <c r="K35" s="284"/>
      <c r="L35" s="283"/>
      <c r="M35" s="284"/>
      <c r="N35" s="21" t="s">
        <v>13</v>
      </c>
      <c r="O35" s="22" t="s">
        <v>14</v>
      </c>
      <c r="P35" s="23" t="s">
        <v>15</v>
      </c>
      <c r="Q35" s="24"/>
      <c r="R35" s="285" t="s">
        <v>16</v>
      </c>
      <c r="S35" s="286"/>
      <c r="T35" s="287"/>
      <c r="U35" s="288"/>
      <c r="V35" s="25"/>
    </row>
    <row r="36" spans="1:22" ht="15">
      <c r="A36" s="26" t="s">
        <v>9</v>
      </c>
      <c r="B36" s="27" t="s">
        <v>67</v>
      </c>
      <c r="C36" s="28" t="s">
        <v>19</v>
      </c>
      <c r="D36" s="29"/>
      <c r="E36" s="30"/>
      <c r="F36" s="31"/>
      <c r="G36" s="32"/>
      <c r="H36" s="31"/>
      <c r="I36" s="32"/>
      <c r="J36" s="31"/>
      <c r="K36" s="32"/>
      <c r="L36" s="31"/>
      <c r="M36" s="32"/>
      <c r="N36" s="33">
        <v>2</v>
      </c>
      <c r="O36" s="34">
        <v>1</v>
      </c>
      <c r="P36" s="35"/>
      <c r="Q36" s="36"/>
      <c r="R36" s="289">
        <v>2</v>
      </c>
      <c r="S36" s="290"/>
      <c r="T36" s="37"/>
      <c r="U36" s="37"/>
      <c r="V36" s="38"/>
    </row>
    <row r="37" spans="1:22" ht="15">
      <c r="A37" s="39" t="s">
        <v>10</v>
      </c>
      <c r="B37" s="27" t="s">
        <v>68</v>
      </c>
      <c r="C37" s="28" t="s">
        <v>69</v>
      </c>
      <c r="D37" s="40"/>
      <c r="E37" s="41"/>
      <c r="F37" s="42"/>
      <c r="G37" s="43"/>
      <c r="H37" s="40"/>
      <c r="I37" s="41"/>
      <c r="J37" s="40"/>
      <c r="K37" s="41"/>
      <c r="L37" s="40"/>
      <c r="M37" s="41"/>
      <c r="N37" s="33">
        <v>1</v>
      </c>
      <c r="O37" s="34">
        <v>2</v>
      </c>
      <c r="P37" s="35"/>
      <c r="Q37" s="36"/>
      <c r="R37" s="289">
        <v>3</v>
      </c>
      <c r="S37" s="290"/>
      <c r="T37" s="37"/>
      <c r="U37" s="37"/>
      <c r="V37" s="38"/>
    </row>
    <row r="38" spans="1:22" ht="15">
      <c r="A38" s="39" t="s">
        <v>11</v>
      </c>
      <c r="B38" s="27" t="s">
        <v>70</v>
      </c>
      <c r="C38" s="28" t="s">
        <v>71</v>
      </c>
      <c r="D38" s="40"/>
      <c r="E38" s="41"/>
      <c r="F38" s="40"/>
      <c r="G38" s="41"/>
      <c r="H38" s="42"/>
      <c r="I38" s="43"/>
      <c r="J38" s="40"/>
      <c r="K38" s="41"/>
      <c r="L38" s="40"/>
      <c r="M38" s="41"/>
      <c r="N38" s="33">
        <v>3</v>
      </c>
      <c r="O38" s="34">
        <v>0</v>
      </c>
      <c r="P38" s="35"/>
      <c r="Q38" s="36"/>
      <c r="R38" s="289">
        <v>1</v>
      </c>
      <c r="S38" s="290"/>
      <c r="T38" s="37"/>
      <c r="U38" s="37"/>
      <c r="V38" s="38"/>
    </row>
    <row r="39" spans="1:22" ht="15.75" thickBot="1">
      <c r="A39" s="39" t="s">
        <v>12</v>
      </c>
      <c r="B39" s="44" t="s">
        <v>72</v>
      </c>
      <c r="C39" s="28" t="s">
        <v>60</v>
      </c>
      <c r="D39" s="40"/>
      <c r="E39" s="41"/>
      <c r="F39" s="40"/>
      <c r="G39" s="41"/>
      <c r="H39" s="40"/>
      <c r="I39" s="41"/>
      <c r="J39" s="42"/>
      <c r="K39" s="43"/>
      <c r="L39" s="40"/>
      <c r="M39" s="41"/>
      <c r="N39" s="33">
        <v>0</v>
      </c>
      <c r="O39" s="34">
        <v>3</v>
      </c>
      <c r="P39" s="35"/>
      <c r="Q39" s="36"/>
      <c r="R39" s="291">
        <v>4</v>
      </c>
      <c r="S39" s="292"/>
      <c r="T39" s="37"/>
      <c r="U39" s="37"/>
      <c r="V39" s="38"/>
    </row>
    <row r="40" spans="1:24" ht="15" thickTop="1">
      <c r="A40" s="45"/>
      <c r="B40" s="46" t="s">
        <v>33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49"/>
      <c r="T40" s="50"/>
      <c r="U40" s="51"/>
      <c r="V40" s="52"/>
      <c r="W40" s="51"/>
      <c r="X40" s="53"/>
    </row>
    <row r="41" spans="1:22" ht="15" thickBot="1">
      <c r="A41" s="54"/>
      <c r="B41" s="55" t="s">
        <v>20</v>
      </c>
      <c r="C41" s="56"/>
      <c r="D41" s="131" t="s">
        <v>66</v>
      </c>
      <c r="E41" s="57"/>
      <c r="F41" s="293" t="s">
        <v>21</v>
      </c>
      <c r="G41" s="294"/>
      <c r="H41" s="265" t="s">
        <v>22</v>
      </c>
      <c r="I41" s="266"/>
      <c r="J41" s="293" t="s">
        <v>23</v>
      </c>
      <c r="K41" s="266"/>
      <c r="L41" s="293" t="s">
        <v>24</v>
      </c>
      <c r="M41" s="266"/>
      <c r="N41" s="293" t="s">
        <v>25</v>
      </c>
      <c r="O41" s="266"/>
      <c r="P41" s="267"/>
      <c r="Q41" s="268"/>
      <c r="S41" s="58"/>
      <c r="T41" s="59"/>
      <c r="U41" s="60"/>
      <c r="V41" s="25"/>
    </row>
    <row r="42" spans="1:34" ht="15">
      <c r="A42" s="61" t="s">
        <v>27</v>
      </c>
      <c r="B42" s="62" t="str">
        <f>IF(B36&gt;"",B36,"")</f>
        <v>Ilkka Saarnilehto</v>
      </c>
      <c r="C42" s="62" t="str">
        <f>IF(B38&gt;"",B38,"")</f>
        <v>Lauri Kujala</v>
      </c>
      <c r="D42" s="129">
        <v>4</v>
      </c>
      <c r="E42" s="64"/>
      <c r="F42" s="299">
        <v>9</v>
      </c>
      <c r="G42" s="300"/>
      <c r="H42" s="301">
        <v>-10</v>
      </c>
      <c r="I42" s="302"/>
      <c r="J42" s="301">
        <v>-9</v>
      </c>
      <c r="K42" s="302"/>
      <c r="L42" s="301">
        <v>-11</v>
      </c>
      <c r="M42" s="302"/>
      <c r="N42" s="295"/>
      <c r="O42" s="296"/>
      <c r="P42" s="65"/>
      <c r="Q42" s="66"/>
      <c r="R42" s="67"/>
      <c r="S42" s="68"/>
      <c r="T42" s="69"/>
      <c r="U42" s="70"/>
      <c r="V42" s="71"/>
      <c r="Y42" s="72"/>
      <c r="Z42" s="73"/>
      <c r="AA42" s="72"/>
      <c r="AB42" s="73"/>
      <c r="AC42" s="72"/>
      <c r="AD42" s="73"/>
      <c r="AE42" s="72"/>
      <c r="AF42" s="73"/>
      <c r="AG42" s="72"/>
      <c r="AH42" s="73"/>
    </row>
    <row r="43" spans="1:34" ht="15">
      <c r="A43" s="61" t="s">
        <v>28</v>
      </c>
      <c r="B43" s="62" t="str">
        <f>IF(B37&gt;"",B37,"")</f>
        <v>Markus Myllärinen</v>
      </c>
      <c r="C43" s="62" t="str">
        <f>IF(B39&gt;"",B39,"")</f>
        <v>Hassan Alizadeh</v>
      </c>
      <c r="D43" s="130">
        <v>3</v>
      </c>
      <c r="E43" s="64"/>
      <c r="F43" s="297">
        <v>2</v>
      </c>
      <c r="G43" s="298"/>
      <c r="H43" s="297">
        <v>12</v>
      </c>
      <c r="I43" s="298"/>
      <c r="J43" s="297">
        <v>9</v>
      </c>
      <c r="K43" s="298"/>
      <c r="L43" s="297"/>
      <c r="M43" s="298"/>
      <c r="N43" s="297"/>
      <c r="O43" s="298"/>
      <c r="P43" s="65"/>
      <c r="Q43" s="66"/>
      <c r="R43" s="75"/>
      <c r="S43" s="76"/>
      <c r="T43" s="69"/>
      <c r="U43" s="70"/>
      <c r="V43" s="71"/>
      <c r="Y43" s="77"/>
      <c r="Z43" s="78"/>
      <c r="AA43" s="77"/>
      <c r="AB43" s="78"/>
      <c r="AC43" s="77"/>
      <c r="AD43" s="78"/>
      <c r="AE43" s="77"/>
      <c r="AF43" s="78"/>
      <c r="AG43" s="77"/>
      <c r="AH43" s="78"/>
    </row>
    <row r="44" spans="1:34" ht="15.75" thickBot="1">
      <c r="A44" s="61" t="s">
        <v>29</v>
      </c>
      <c r="B44" s="79" t="str">
        <f>IF(B36&gt;"",B36,"")</f>
        <v>Ilkka Saarnilehto</v>
      </c>
      <c r="C44" s="79" t="str">
        <f>IF(B39&gt;"",B39,"")</f>
        <v>Hassan Alizadeh</v>
      </c>
      <c r="D44" s="131">
        <v>2</v>
      </c>
      <c r="E44" s="57"/>
      <c r="F44" s="303">
        <v>4</v>
      </c>
      <c r="G44" s="304"/>
      <c r="H44" s="303">
        <v>7</v>
      </c>
      <c r="I44" s="304"/>
      <c r="J44" s="303">
        <v>6</v>
      </c>
      <c r="K44" s="304"/>
      <c r="L44" s="303"/>
      <c r="M44" s="304"/>
      <c r="N44" s="303"/>
      <c r="O44" s="304"/>
      <c r="P44" s="65"/>
      <c r="Q44" s="66"/>
      <c r="R44" s="75"/>
      <c r="S44" s="76"/>
      <c r="T44" s="69"/>
      <c r="U44" s="70"/>
      <c r="V44" s="71"/>
      <c r="Y44" s="77"/>
      <c r="Z44" s="78"/>
      <c r="AA44" s="77"/>
      <c r="AB44" s="78"/>
      <c r="AC44" s="77"/>
      <c r="AD44" s="78"/>
      <c r="AE44" s="77"/>
      <c r="AF44" s="78"/>
      <c r="AG44" s="77"/>
      <c r="AH44" s="78"/>
    </row>
    <row r="45" spans="1:34" ht="15">
      <c r="A45" s="61" t="s">
        <v>30</v>
      </c>
      <c r="B45" s="62" t="str">
        <f>IF(B37&gt;"",B37,"")</f>
        <v>Markus Myllärinen</v>
      </c>
      <c r="C45" s="62" t="str">
        <f>IF(B38&gt;"",B38,"")</f>
        <v>Lauri Kujala</v>
      </c>
      <c r="D45" s="129">
        <v>4</v>
      </c>
      <c r="E45" s="64"/>
      <c r="F45" s="301">
        <v>-5</v>
      </c>
      <c r="G45" s="302"/>
      <c r="H45" s="301">
        <v>-7</v>
      </c>
      <c r="I45" s="302"/>
      <c r="J45" s="301">
        <v>-9</v>
      </c>
      <c r="K45" s="302"/>
      <c r="L45" s="301"/>
      <c r="M45" s="302"/>
      <c r="N45" s="301"/>
      <c r="O45" s="302"/>
      <c r="P45" s="65"/>
      <c r="Q45" s="66"/>
      <c r="R45" s="75"/>
      <c r="S45" s="76"/>
      <c r="T45" s="69"/>
      <c r="U45" s="70"/>
      <c r="V45" s="71"/>
      <c r="Y45" s="77"/>
      <c r="Z45" s="78"/>
      <c r="AA45" s="77"/>
      <c r="AB45" s="78"/>
      <c r="AC45" s="77"/>
      <c r="AD45" s="78"/>
      <c r="AE45" s="77"/>
      <c r="AF45" s="78"/>
      <c r="AG45" s="77"/>
      <c r="AH45" s="78"/>
    </row>
    <row r="46" spans="1:34" ht="15">
      <c r="A46" s="61" t="s">
        <v>31</v>
      </c>
      <c r="B46" s="62" t="str">
        <f>IF(B36&gt;"",B36,"")</f>
        <v>Ilkka Saarnilehto</v>
      </c>
      <c r="C46" s="62" t="str">
        <f>IF(B37&gt;"",B37,"")</f>
        <v>Markus Myllärinen</v>
      </c>
      <c r="D46" s="130">
        <v>3</v>
      </c>
      <c r="E46" s="64"/>
      <c r="F46" s="297">
        <v>9</v>
      </c>
      <c r="G46" s="298"/>
      <c r="H46" s="297">
        <v>4</v>
      </c>
      <c r="I46" s="298"/>
      <c r="J46" s="307">
        <v>9</v>
      </c>
      <c r="K46" s="308"/>
      <c r="L46" s="297"/>
      <c r="M46" s="298"/>
      <c r="N46" s="297"/>
      <c r="O46" s="298"/>
      <c r="P46" s="65"/>
      <c r="Q46" s="66"/>
      <c r="R46" s="75"/>
      <c r="S46" s="76"/>
      <c r="T46" s="69"/>
      <c r="U46" s="70"/>
      <c r="V46" s="71"/>
      <c r="Y46" s="77"/>
      <c r="Z46" s="78"/>
      <c r="AA46" s="77"/>
      <c r="AB46" s="78"/>
      <c r="AC46" s="77"/>
      <c r="AD46" s="78"/>
      <c r="AE46" s="77"/>
      <c r="AF46" s="78"/>
      <c r="AG46" s="77"/>
      <c r="AH46" s="78"/>
    </row>
    <row r="47" spans="1:34" ht="15.75" thickBot="1">
      <c r="A47" s="80" t="s">
        <v>32</v>
      </c>
      <c r="B47" s="81" t="str">
        <f>IF(B38&gt;"",B38,"")</f>
        <v>Lauri Kujala</v>
      </c>
      <c r="C47" s="81" t="str">
        <f>IF(B39&gt;"",B39,"")</f>
        <v>Hassan Alizadeh</v>
      </c>
      <c r="D47" s="132">
        <v>1</v>
      </c>
      <c r="E47" s="83"/>
      <c r="F47" s="305">
        <v>5</v>
      </c>
      <c r="G47" s="306"/>
      <c r="H47" s="305">
        <v>2</v>
      </c>
      <c r="I47" s="306"/>
      <c r="J47" s="305">
        <v>8</v>
      </c>
      <c r="K47" s="306"/>
      <c r="L47" s="305"/>
      <c r="M47" s="306"/>
      <c r="N47" s="305"/>
      <c r="O47" s="306"/>
      <c r="P47" s="84"/>
      <c r="Q47" s="85"/>
      <c r="R47" s="86"/>
      <c r="S47" s="16"/>
      <c r="T47" s="69"/>
      <c r="U47" s="70"/>
      <c r="V47" s="71"/>
      <c r="Y47" s="87"/>
      <c r="Z47" s="88"/>
      <c r="AA47" s="87"/>
      <c r="AB47" s="88"/>
      <c r="AC47" s="87"/>
      <c r="AD47" s="88"/>
      <c r="AE47" s="87"/>
      <c r="AF47" s="88"/>
      <c r="AG47" s="87"/>
      <c r="AH47" s="88"/>
    </row>
    <row r="48" ht="15.75" thickBot="1" thickTop="1"/>
    <row r="49" spans="1:19" ht="16.5" thickBot="1" thickTop="1">
      <c r="A49" s="3"/>
      <c r="B49" s="4" t="s">
        <v>55</v>
      </c>
      <c r="C49" s="5"/>
      <c r="D49" s="5"/>
      <c r="E49" s="5"/>
      <c r="F49" s="6"/>
      <c r="G49" s="5"/>
      <c r="H49" s="7" t="s">
        <v>2</v>
      </c>
      <c r="I49" s="8"/>
      <c r="J49" s="271" t="s">
        <v>56</v>
      </c>
      <c r="K49" s="271"/>
      <c r="L49" s="271"/>
      <c r="M49" s="272"/>
      <c r="N49" s="9"/>
      <c r="O49" s="10"/>
      <c r="P49" s="273" t="s">
        <v>40</v>
      </c>
      <c r="Q49" s="273"/>
      <c r="R49" s="273"/>
      <c r="S49" s="274"/>
    </row>
    <row r="50" spans="1:19" ht="16.5" thickBot="1" thickTop="1">
      <c r="A50" s="11"/>
      <c r="B50" s="12" t="s">
        <v>35</v>
      </c>
      <c r="C50" s="13" t="s">
        <v>4</v>
      </c>
      <c r="D50" s="275"/>
      <c r="E50" s="275"/>
      <c r="F50" s="276"/>
      <c r="G50" s="277" t="s">
        <v>5</v>
      </c>
      <c r="H50" s="278"/>
      <c r="I50" s="278"/>
      <c r="J50" s="279">
        <v>39173</v>
      </c>
      <c r="K50" s="279"/>
      <c r="L50" s="279"/>
      <c r="M50" s="280"/>
      <c r="N50" s="21" t="s">
        <v>13</v>
      </c>
      <c r="O50" s="22" t="s">
        <v>14</v>
      </c>
      <c r="P50" s="23" t="s">
        <v>15</v>
      </c>
      <c r="Q50" s="24"/>
      <c r="R50" s="285" t="s">
        <v>16</v>
      </c>
      <c r="S50" s="286"/>
    </row>
    <row r="51" spans="1:22" ht="15" thickTop="1">
      <c r="A51" s="18"/>
      <c r="B51" s="19" t="s">
        <v>8</v>
      </c>
      <c r="C51" s="20" t="s">
        <v>0</v>
      </c>
      <c r="D51" s="283" t="s">
        <v>9</v>
      </c>
      <c r="E51" s="284"/>
      <c r="F51" s="283" t="s">
        <v>10</v>
      </c>
      <c r="G51" s="284"/>
      <c r="H51" s="283" t="s">
        <v>11</v>
      </c>
      <c r="I51" s="284"/>
      <c r="J51" s="283">
        <v>4</v>
      </c>
      <c r="K51" s="284"/>
      <c r="L51" s="283"/>
      <c r="M51" s="284"/>
      <c r="N51" s="21"/>
      <c r="O51" s="22"/>
      <c r="P51" s="23"/>
      <c r="Q51" s="24"/>
      <c r="R51" s="285"/>
      <c r="S51" s="286"/>
      <c r="T51" s="287"/>
      <c r="U51" s="288"/>
      <c r="V51" s="25"/>
    </row>
    <row r="52" spans="1:22" ht="15">
      <c r="A52" s="26" t="s">
        <v>9</v>
      </c>
      <c r="B52" s="27" t="s">
        <v>73</v>
      </c>
      <c r="C52" s="28" t="s">
        <v>19</v>
      </c>
      <c r="D52" s="29"/>
      <c r="E52" s="30"/>
      <c r="F52" s="31"/>
      <c r="G52" s="32"/>
      <c r="H52" s="31"/>
      <c r="I52" s="32"/>
      <c r="J52" s="31"/>
      <c r="K52" s="32"/>
      <c r="L52" s="31"/>
      <c r="M52" s="32"/>
      <c r="N52" s="33">
        <v>2</v>
      </c>
      <c r="O52" s="34">
        <v>0</v>
      </c>
      <c r="P52" s="35"/>
      <c r="Q52" s="36"/>
      <c r="R52" s="289">
        <v>1</v>
      </c>
      <c r="S52" s="290"/>
      <c r="T52" s="37"/>
      <c r="U52" s="37"/>
      <c r="V52" s="38"/>
    </row>
    <row r="53" spans="1:22" ht="15">
      <c r="A53" s="39" t="s">
        <v>10</v>
      </c>
      <c r="B53" s="27" t="s">
        <v>74</v>
      </c>
      <c r="C53" s="28" t="s">
        <v>69</v>
      </c>
      <c r="D53" s="40"/>
      <c r="E53" s="41"/>
      <c r="F53" s="42"/>
      <c r="G53" s="43"/>
      <c r="H53" s="40"/>
      <c r="I53" s="41"/>
      <c r="J53" s="40"/>
      <c r="K53" s="41"/>
      <c r="L53" s="40"/>
      <c r="M53" s="41"/>
      <c r="N53" s="33">
        <v>0</v>
      </c>
      <c r="O53" s="34">
        <v>2</v>
      </c>
      <c r="P53" s="35"/>
      <c r="Q53" s="36"/>
      <c r="R53" s="289">
        <v>3</v>
      </c>
      <c r="S53" s="290"/>
      <c r="T53" s="37"/>
      <c r="U53" s="37"/>
      <c r="V53" s="38"/>
    </row>
    <row r="54" spans="1:22" ht="15">
      <c r="A54" s="39" t="s">
        <v>11</v>
      </c>
      <c r="B54" s="27" t="s">
        <v>75</v>
      </c>
      <c r="C54" s="28" t="s">
        <v>60</v>
      </c>
      <c r="D54" s="40"/>
      <c r="E54" s="41"/>
      <c r="F54" s="40"/>
      <c r="G54" s="41"/>
      <c r="H54" s="42"/>
      <c r="I54" s="43"/>
      <c r="J54" s="40"/>
      <c r="K54" s="41"/>
      <c r="L54" s="40"/>
      <c r="M54" s="41"/>
      <c r="N54" s="33">
        <v>1</v>
      </c>
      <c r="O54" s="34">
        <v>1</v>
      </c>
      <c r="P54" s="35"/>
      <c r="Q54" s="36"/>
      <c r="R54" s="289">
        <v>2</v>
      </c>
      <c r="S54" s="290"/>
      <c r="T54" s="37"/>
      <c r="U54" s="37"/>
      <c r="V54" s="38"/>
    </row>
    <row r="55" spans="1:22" ht="15.75" thickBot="1">
      <c r="A55" s="39" t="s">
        <v>12</v>
      </c>
      <c r="B55" s="44"/>
      <c r="C55" s="28"/>
      <c r="D55" s="40"/>
      <c r="E55" s="41"/>
      <c r="F55" s="40"/>
      <c r="G55" s="41"/>
      <c r="H55" s="40"/>
      <c r="I55" s="41"/>
      <c r="J55" s="42"/>
      <c r="K55" s="43"/>
      <c r="L55" s="40"/>
      <c r="M55" s="41"/>
      <c r="N55" s="33"/>
      <c r="O55" s="34"/>
      <c r="P55" s="35"/>
      <c r="Q55" s="36"/>
      <c r="R55" s="291"/>
      <c r="S55" s="292"/>
      <c r="T55" s="37"/>
      <c r="U55" s="37"/>
      <c r="V55" s="38"/>
    </row>
    <row r="56" spans="1:24" ht="15" thickTop="1">
      <c r="A56" s="45"/>
      <c r="B56" s="46" t="s">
        <v>33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9"/>
      <c r="T56" s="50"/>
      <c r="U56" s="51"/>
      <c r="V56" s="52"/>
      <c r="W56" s="51"/>
      <c r="X56" s="53"/>
    </row>
    <row r="57" spans="1:22" ht="15" thickBot="1">
      <c r="A57" s="54"/>
      <c r="B57" s="55" t="s">
        <v>20</v>
      </c>
      <c r="C57" s="56"/>
      <c r="D57" s="131" t="s">
        <v>66</v>
      </c>
      <c r="E57" s="57"/>
      <c r="F57" s="293" t="s">
        <v>21</v>
      </c>
      <c r="G57" s="294"/>
      <c r="H57" s="265" t="s">
        <v>22</v>
      </c>
      <c r="I57" s="266"/>
      <c r="J57" s="293" t="s">
        <v>23</v>
      </c>
      <c r="K57" s="266"/>
      <c r="L57" s="293" t="s">
        <v>24</v>
      </c>
      <c r="M57" s="266"/>
      <c r="N57" s="293" t="s">
        <v>25</v>
      </c>
      <c r="O57" s="266"/>
      <c r="P57" s="267"/>
      <c r="Q57" s="268"/>
      <c r="S57" s="58"/>
      <c r="T57" s="59"/>
      <c r="U57" s="60"/>
      <c r="V57" s="25"/>
    </row>
    <row r="58" spans="1:34" ht="15">
      <c r="A58" s="61" t="s">
        <v>27</v>
      </c>
      <c r="B58" s="62" t="str">
        <f>IF(B52&gt;"",B52,"")</f>
        <v>Miikka O´Connor</v>
      </c>
      <c r="C58" s="62" t="str">
        <f>IF(B54&gt;"",B54,"")</f>
        <v>Tomi Vainikka</v>
      </c>
      <c r="D58" s="129"/>
      <c r="E58" s="64"/>
      <c r="F58" s="299">
        <v>8</v>
      </c>
      <c r="G58" s="300"/>
      <c r="H58" s="301">
        <v>7</v>
      </c>
      <c r="I58" s="302"/>
      <c r="J58" s="301">
        <v>9</v>
      </c>
      <c r="K58" s="302"/>
      <c r="L58" s="301"/>
      <c r="M58" s="302"/>
      <c r="N58" s="295"/>
      <c r="O58" s="296"/>
      <c r="P58" s="65"/>
      <c r="Q58" s="66"/>
      <c r="R58" s="67"/>
      <c r="S58" s="68"/>
      <c r="T58" s="69"/>
      <c r="U58" s="70"/>
      <c r="V58" s="71"/>
      <c r="Y58" s="72"/>
      <c r="Z58" s="73"/>
      <c r="AA58" s="72"/>
      <c r="AB58" s="73"/>
      <c r="AC58" s="72"/>
      <c r="AD58" s="73"/>
      <c r="AE58" s="72"/>
      <c r="AF58" s="73"/>
      <c r="AG58" s="72"/>
      <c r="AH58" s="73"/>
    </row>
    <row r="59" spans="1:34" ht="15">
      <c r="A59" s="61" t="s">
        <v>28</v>
      </c>
      <c r="B59" s="62" t="s">
        <v>74</v>
      </c>
      <c r="C59" s="62">
        <f>IF(B55&gt;"",B55,"")</f>
      </c>
      <c r="D59" s="130"/>
      <c r="E59" s="64"/>
      <c r="F59" s="297"/>
      <c r="G59" s="298"/>
      <c r="H59" s="297"/>
      <c r="I59" s="298"/>
      <c r="J59" s="297"/>
      <c r="K59" s="298"/>
      <c r="L59" s="297"/>
      <c r="M59" s="298"/>
      <c r="N59" s="297"/>
      <c r="O59" s="298"/>
      <c r="P59" s="65"/>
      <c r="Q59" s="66"/>
      <c r="R59" s="75"/>
      <c r="S59" s="76"/>
      <c r="T59" s="69"/>
      <c r="U59" s="70"/>
      <c r="V59" s="71"/>
      <c r="Y59" s="77"/>
      <c r="Z59" s="78"/>
      <c r="AA59" s="77"/>
      <c r="AB59" s="78"/>
      <c r="AC59" s="77"/>
      <c r="AD59" s="78"/>
      <c r="AE59" s="77"/>
      <c r="AF59" s="78"/>
      <c r="AG59" s="77"/>
      <c r="AH59" s="78"/>
    </row>
    <row r="60" spans="1:34" ht="15.75" thickBot="1">
      <c r="A60" s="61" t="s">
        <v>29</v>
      </c>
      <c r="B60" s="79" t="s">
        <v>73</v>
      </c>
      <c r="C60" s="79">
        <f>IF(B55&gt;"",B55,"")</f>
      </c>
      <c r="D60" s="131"/>
      <c r="E60" s="57"/>
      <c r="F60" s="303"/>
      <c r="G60" s="304"/>
      <c r="H60" s="303"/>
      <c r="I60" s="304"/>
      <c r="J60" s="303"/>
      <c r="K60" s="304"/>
      <c r="L60" s="303"/>
      <c r="M60" s="304"/>
      <c r="N60" s="303"/>
      <c r="O60" s="304"/>
      <c r="P60" s="65"/>
      <c r="Q60" s="66"/>
      <c r="R60" s="75"/>
      <c r="S60" s="76"/>
      <c r="T60" s="69"/>
      <c r="U60" s="70"/>
      <c r="V60" s="71"/>
      <c r="Y60" s="77"/>
      <c r="Z60" s="78"/>
      <c r="AA60" s="77"/>
      <c r="AB60" s="78"/>
      <c r="AC60" s="77"/>
      <c r="AD60" s="78"/>
      <c r="AE60" s="77"/>
      <c r="AF60" s="78"/>
      <c r="AG60" s="77"/>
      <c r="AH60" s="78"/>
    </row>
    <row r="61" spans="1:34" ht="15">
      <c r="A61" s="61" t="s">
        <v>30</v>
      </c>
      <c r="B61" s="62" t="str">
        <f>IF(B53&gt;"",B53,"")</f>
        <v>Jancarlo Rodriguez</v>
      </c>
      <c r="C61" s="62" t="str">
        <f>IF(B54&gt;"",B54,"")</f>
        <v>Tomi Vainikka</v>
      </c>
      <c r="D61" s="129"/>
      <c r="E61" s="64"/>
      <c r="F61" s="301">
        <v>-8</v>
      </c>
      <c r="G61" s="302"/>
      <c r="H61" s="301">
        <v>-7</v>
      </c>
      <c r="I61" s="302"/>
      <c r="J61" s="301">
        <v>-6</v>
      </c>
      <c r="K61" s="302"/>
      <c r="L61" s="301"/>
      <c r="M61" s="302"/>
      <c r="N61" s="301"/>
      <c r="O61" s="302"/>
      <c r="P61" s="65"/>
      <c r="Q61" s="66"/>
      <c r="R61" s="75"/>
      <c r="S61" s="76"/>
      <c r="T61" s="69"/>
      <c r="U61" s="70"/>
      <c r="V61" s="71"/>
      <c r="Y61" s="77"/>
      <c r="Z61" s="78"/>
      <c r="AA61" s="77"/>
      <c r="AB61" s="78"/>
      <c r="AC61" s="77"/>
      <c r="AD61" s="78"/>
      <c r="AE61" s="77"/>
      <c r="AF61" s="78"/>
      <c r="AG61" s="77"/>
      <c r="AH61" s="78"/>
    </row>
    <row r="62" spans="1:34" ht="15">
      <c r="A62" s="61" t="s">
        <v>31</v>
      </c>
      <c r="B62" s="62" t="str">
        <f>IF(B52&gt;"",B52,"")</f>
        <v>Miikka O´Connor</v>
      </c>
      <c r="C62" s="62" t="str">
        <f>IF(B53&gt;"",B53,"")</f>
        <v>Jancarlo Rodriguez</v>
      </c>
      <c r="D62" s="130"/>
      <c r="E62" s="64"/>
      <c r="F62" s="297">
        <v>9</v>
      </c>
      <c r="G62" s="298"/>
      <c r="H62" s="297">
        <v>9</v>
      </c>
      <c r="I62" s="298"/>
      <c r="J62" s="307">
        <v>10</v>
      </c>
      <c r="K62" s="308"/>
      <c r="L62" s="297"/>
      <c r="M62" s="298"/>
      <c r="N62" s="297"/>
      <c r="O62" s="298"/>
      <c r="P62" s="65"/>
      <c r="Q62" s="66"/>
      <c r="R62" s="75"/>
      <c r="S62" s="76"/>
      <c r="T62" s="69"/>
      <c r="U62" s="70"/>
      <c r="V62" s="71"/>
      <c r="Y62" s="77"/>
      <c r="Z62" s="78"/>
      <c r="AA62" s="77"/>
      <c r="AB62" s="78"/>
      <c r="AC62" s="77"/>
      <c r="AD62" s="78"/>
      <c r="AE62" s="77"/>
      <c r="AF62" s="78"/>
      <c r="AG62" s="77"/>
      <c r="AH62" s="78"/>
    </row>
    <row r="63" spans="1:34" ht="15.75" thickBot="1">
      <c r="A63" s="80" t="s">
        <v>32</v>
      </c>
      <c r="B63" s="81" t="s">
        <v>75</v>
      </c>
      <c r="C63" s="81">
        <f>IF(B55&gt;"",B55,"")</f>
      </c>
      <c r="D63" s="132"/>
      <c r="E63" s="83"/>
      <c r="F63" s="305"/>
      <c r="G63" s="306"/>
      <c r="H63" s="305"/>
      <c r="I63" s="306"/>
      <c r="J63" s="305"/>
      <c r="K63" s="306"/>
      <c r="L63" s="305"/>
      <c r="M63" s="306"/>
      <c r="N63" s="305"/>
      <c r="O63" s="306"/>
      <c r="P63" s="84"/>
      <c r="Q63" s="85"/>
      <c r="R63" s="86"/>
      <c r="S63" s="16"/>
      <c r="T63" s="69"/>
      <c r="U63" s="70"/>
      <c r="V63" s="71"/>
      <c r="Y63" s="87"/>
      <c r="Z63" s="88"/>
      <c r="AA63" s="87"/>
      <c r="AB63" s="88"/>
      <c r="AC63" s="87"/>
      <c r="AD63" s="88"/>
      <c r="AE63" s="87"/>
      <c r="AF63" s="88"/>
      <c r="AG63" s="87"/>
      <c r="AH63" s="88"/>
    </row>
    <row r="64" ht="15" thickTop="1"/>
    <row r="65" spans="1:19" ht="15.75" hidden="1" thickTop="1">
      <c r="A65" s="3"/>
      <c r="B65" s="4"/>
      <c r="C65" s="5"/>
      <c r="D65" s="5"/>
      <c r="E65" s="5"/>
      <c r="F65" s="6"/>
      <c r="G65" s="5"/>
      <c r="H65" s="7"/>
      <c r="I65" s="8"/>
      <c r="J65" s="271"/>
      <c r="K65" s="271"/>
      <c r="L65" s="271"/>
      <c r="M65" s="272"/>
      <c r="N65" s="9"/>
      <c r="O65" s="10"/>
      <c r="P65" s="273"/>
      <c r="Q65" s="273"/>
      <c r="R65" s="273"/>
      <c r="S65" s="274"/>
    </row>
    <row r="66" spans="1:19" ht="15.75" hidden="1" thickBot="1">
      <c r="A66" s="11"/>
      <c r="B66" s="12"/>
      <c r="C66" s="13"/>
      <c r="D66" s="275"/>
      <c r="E66" s="275"/>
      <c r="F66" s="276"/>
      <c r="G66" s="277"/>
      <c r="H66" s="278"/>
      <c r="I66" s="278"/>
      <c r="J66" s="279"/>
      <c r="K66" s="279"/>
      <c r="L66" s="279"/>
      <c r="M66" s="280"/>
      <c r="N66" s="14"/>
      <c r="O66" s="15"/>
      <c r="P66" s="309"/>
      <c r="Q66" s="309"/>
      <c r="R66" s="309"/>
      <c r="S66" s="310"/>
    </row>
    <row r="67" spans="1:22" ht="15" hidden="1" thickTop="1">
      <c r="A67" s="18"/>
      <c r="B67" s="19"/>
      <c r="C67" s="20"/>
      <c r="D67" s="283"/>
      <c r="E67" s="284"/>
      <c r="F67" s="283"/>
      <c r="G67" s="284"/>
      <c r="H67" s="283"/>
      <c r="I67" s="284"/>
      <c r="J67" s="283"/>
      <c r="K67" s="284"/>
      <c r="L67" s="283"/>
      <c r="M67" s="284"/>
      <c r="N67" s="21"/>
      <c r="O67" s="22"/>
      <c r="P67" s="23"/>
      <c r="Q67" s="24"/>
      <c r="R67" s="285"/>
      <c r="S67" s="286"/>
      <c r="T67" s="287"/>
      <c r="U67" s="288"/>
      <c r="V67" s="25"/>
    </row>
    <row r="68" spans="1:22" ht="15" hidden="1">
      <c r="A68" s="26"/>
      <c r="B68" s="27"/>
      <c r="C68" s="28"/>
      <c r="D68" s="29"/>
      <c r="E68" s="30"/>
      <c r="F68" s="31"/>
      <c r="G68" s="32"/>
      <c r="H68" s="31"/>
      <c r="I68" s="32"/>
      <c r="J68" s="31"/>
      <c r="K68" s="32"/>
      <c r="L68" s="31"/>
      <c r="M68" s="32"/>
      <c r="N68" s="33"/>
      <c r="O68" s="34"/>
      <c r="P68" s="35"/>
      <c r="Q68" s="36"/>
      <c r="R68" s="289"/>
      <c r="S68" s="290"/>
      <c r="T68" s="37"/>
      <c r="U68" s="37"/>
      <c r="V68" s="38"/>
    </row>
    <row r="69" spans="1:22" ht="15" hidden="1">
      <c r="A69" s="39"/>
      <c r="B69" s="27"/>
      <c r="C69" s="28"/>
      <c r="D69" s="40"/>
      <c r="E69" s="41"/>
      <c r="F69" s="42"/>
      <c r="G69" s="43"/>
      <c r="H69" s="40"/>
      <c r="I69" s="41"/>
      <c r="J69" s="40"/>
      <c r="K69" s="41"/>
      <c r="L69" s="40"/>
      <c r="M69" s="41"/>
      <c r="N69" s="33"/>
      <c r="O69" s="34"/>
      <c r="P69" s="35"/>
      <c r="Q69" s="36"/>
      <c r="R69" s="289"/>
      <c r="S69" s="290"/>
      <c r="T69" s="37"/>
      <c r="U69" s="37"/>
      <c r="V69" s="38"/>
    </row>
    <row r="70" spans="1:22" ht="15" hidden="1">
      <c r="A70" s="39"/>
      <c r="B70" s="27"/>
      <c r="C70" s="28"/>
      <c r="D70" s="40"/>
      <c r="E70" s="41"/>
      <c r="F70" s="40"/>
      <c r="G70" s="41"/>
      <c r="H70" s="42"/>
      <c r="I70" s="43"/>
      <c r="J70" s="40"/>
      <c r="K70" s="41"/>
      <c r="L70" s="40"/>
      <c r="M70" s="41"/>
      <c r="N70" s="33"/>
      <c r="O70" s="34"/>
      <c r="P70" s="35"/>
      <c r="Q70" s="36"/>
      <c r="R70" s="289"/>
      <c r="S70" s="290"/>
      <c r="T70" s="37"/>
      <c r="U70" s="37"/>
      <c r="V70" s="38"/>
    </row>
    <row r="71" spans="1:22" ht="15.75" hidden="1" thickBot="1">
      <c r="A71" s="39"/>
      <c r="B71" s="44"/>
      <c r="C71" s="28"/>
      <c r="D71" s="40"/>
      <c r="E71" s="41"/>
      <c r="F71" s="40"/>
      <c r="G71" s="41"/>
      <c r="H71" s="40"/>
      <c r="I71" s="41"/>
      <c r="J71" s="42"/>
      <c r="K71" s="43"/>
      <c r="L71" s="40"/>
      <c r="M71" s="41"/>
      <c r="N71" s="33"/>
      <c r="O71" s="34"/>
      <c r="P71" s="35"/>
      <c r="Q71" s="36"/>
      <c r="R71" s="291"/>
      <c r="S71" s="292"/>
      <c r="T71" s="37"/>
      <c r="U71" s="37"/>
      <c r="V71" s="38"/>
    </row>
    <row r="72" spans="1:24" ht="15" hidden="1" thickTop="1">
      <c r="A72" s="45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/>
      <c r="S72" s="49"/>
      <c r="T72" s="50"/>
      <c r="U72" s="51"/>
      <c r="V72" s="52"/>
      <c r="W72" s="51"/>
      <c r="X72" s="53"/>
    </row>
    <row r="73" spans="1:22" ht="15" hidden="1" thickBot="1">
      <c r="A73" s="54"/>
      <c r="B73" s="55"/>
      <c r="C73" s="56"/>
      <c r="D73" s="56"/>
      <c r="E73" s="57"/>
      <c r="F73" s="293"/>
      <c r="G73" s="294"/>
      <c r="H73" s="265"/>
      <c r="I73" s="266"/>
      <c r="J73" s="265"/>
      <c r="K73" s="266"/>
      <c r="L73" s="265"/>
      <c r="M73" s="266"/>
      <c r="N73" s="265"/>
      <c r="O73" s="266"/>
      <c r="P73" s="267"/>
      <c r="Q73" s="268"/>
      <c r="S73" s="58"/>
      <c r="T73" s="59"/>
      <c r="U73" s="60"/>
      <c r="V73" s="25"/>
    </row>
    <row r="74" spans="1:34" ht="15" hidden="1">
      <c r="A74" s="61"/>
      <c r="B74" s="62"/>
      <c r="C74" s="62"/>
      <c r="D74" s="63"/>
      <c r="E74" s="64"/>
      <c r="F74" s="299"/>
      <c r="G74" s="300"/>
      <c r="H74" s="301"/>
      <c r="I74" s="302"/>
      <c r="J74" s="301"/>
      <c r="K74" s="302"/>
      <c r="L74" s="301"/>
      <c r="M74" s="302"/>
      <c r="N74" s="295"/>
      <c r="O74" s="296"/>
      <c r="P74" s="65"/>
      <c r="Q74" s="66"/>
      <c r="R74" s="67"/>
      <c r="S74" s="68"/>
      <c r="T74" s="69"/>
      <c r="U74" s="70"/>
      <c r="V74" s="71"/>
      <c r="Y74" s="72">
        <f aca="true" t="shared" si="0" ref="Y74:Y79">IF(F74="",0,IF(LEFT(F74,1)="-",ABS(F74),(IF(F74&gt;9,F74+2,11))))</f>
        <v>0</v>
      </c>
      <c r="Z74" s="73">
        <f aca="true" t="shared" si="1" ref="Z74:Z79">IF(F74="",0,IF(LEFT(F74,1)="-",(IF(ABS(F74)&gt;9,(ABS(F74)+2),11)),F74))</f>
        <v>0</v>
      </c>
      <c r="AA74" s="72">
        <f aca="true" t="shared" si="2" ref="AA74:AA79">IF(H74="",0,IF(LEFT(H74,1)="-",ABS(H74),(IF(H74&gt;9,H74+2,11))))</f>
        <v>0</v>
      </c>
      <c r="AB74" s="73">
        <f aca="true" t="shared" si="3" ref="AB74:AB79">IF(H74="",0,IF(LEFT(H74,1)="-",(IF(ABS(H74)&gt;9,(ABS(H74)+2),11)),H74))</f>
        <v>0</v>
      </c>
      <c r="AC74" s="72">
        <f aca="true" t="shared" si="4" ref="AC74:AC79">IF(J74="",0,IF(LEFT(J74,1)="-",ABS(J74),(IF(J74&gt;9,J74+2,11))))</f>
        <v>0</v>
      </c>
      <c r="AD74" s="73">
        <f aca="true" t="shared" si="5" ref="AD74:AD79">IF(J74="",0,IF(LEFT(J74,1)="-",(IF(ABS(J74)&gt;9,(ABS(J74)+2),11)),J74))</f>
        <v>0</v>
      </c>
      <c r="AE74" s="72">
        <f aca="true" t="shared" si="6" ref="AE74:AE79">IF(L74="",0,IF(LEFT(L74,1)="-",ABS(L74),(IF(L74&gt;9,L74+2,11))))</f>
        <v>0</v>
      </c>
      <c r="AF74" s="73">
        <f aca="true" t="shared" si="7" ref="AF74:AF79">IF(L74="",0,IF(LEFT(L74,1)="-",(IF(ABS(L74)&gt;9,(ABS(L74)+2),11)),L74))</f>
        <v>0</v>
      </c>
      <c r="AG74" s="72">
        <f aca="true" t="shared" si="8" ref="AG74:AG79">IF(N74="",0,IF(LEFT(N74,1)="-",ABS(N74),(IF(N74&gt;9,N74+2,11))))</f>
        <v>0</v>
      </c>
      <c r="AH74" s="73">
        <f aca="true" t="shared" si="9" ref="AH74:AH79">IF(N74="",0,IF(LEFT(N74,1)="-",(IF(ABS(N74)&gt;9,(ABS(N74)+2),11)),N74))</f>
        <v>0</v>
      </c>
    </row>
    <row r="75" spans="1:34" ht="15" hidden="1">
      <c r="A75" s="61"/>
      <c r="B75" s="62"/>
      <c r="C75" s="62"/>
      <c r="D75" s="74"/>
      <c r="E75" s="64"/>
      <c r="F75" s="297"/>
      <c r="G75" s="298"/>
      <c r="H75" s="297"/>
      <c r="I75" s="298"/>
      <c r="J75" s="297"/>
      <c r="K75" s="298"/>
      <c r="L75" s="297"/>
      <c r="M75" s="298"/>
      <c r="N75" s="297"/>
      <c r="O75" s="298"/>
      <c r="P75" s="65"/>
      <c r="Q75" s="66"/>
      <c r="R75" s="75"/>
      <c r="S75" s="76"/>
      <c r="T75" s="69"/>
      <c r="U75" s="70"/>
      <c r="V75" s="71"/>
      <c r="Y75" s="77">
        <f t="shared" si="0"/>
        <v>0</v>
      </c>
      <c r="Z75" s="78">
        <f t="shared" si="1"/>
        <v>0</v>
      </c>
      <c r="AA75" s="77">
        <f t="shared" si="2"/>
        <v>0</v>
      </c>
      <c r="AB75" s="78">
        <f t="shared" si="3"/>
        <v>0</v>
      </c>
      <c r="AC75" s="77">
        <f t="shared" si="4"/>
        <v>0</v>
      </c>
      <c r="AD75" s="78">
        <f t="shared" si="5"/>
        <v>0</v>
      </c>
      <c r="AE75" s="77">
        <f t="shared" si="6"/>
        <v>0</v>
      </c>
      <c r="AF75" s="78">
        <f t="shared" si="7"/>
        <v>0</v>
      </c>
      <c r="AG75" s="77">
        <f t="shared" si="8"/>
        <v>0</v>
      </c>
      <c r="AH75" s="78">
        <f t="shared" si="9"/>
        <v>0</v>
      </c>
    </row>
    <row r="76" spans="1:34" ht="15.75" hidden="1" thickBot="1">
      <c r="A76" s="61"/>
      <c r="B76" s="79"/>
      <c r="C76" s="79"/>
      <c r="D76" s="56"/>
      <c r="E76" s="57"/>
      <c r="F76" s="303"/>
      <c r="G76" s="304"/>
      <c r="H76" s="303"/>
      <c r="I76" s="304"/>
      <c r="J76" s="303"/>
      <c r="K76" s="304"/>
      <c r="L76" s="303"/>
      <c r="M76" s="304"/>
      <c r="N76" s="303"/>
      <c r="O76" s="304"/>
      <c r="P76" s="65"/>
      <c r="Q76" s="66"/>
      <c r="R76" s="75"/>
      <c r="S76" s="76"/>
      <c r="T76" s="69"/>
      <c r="U76" s="70"/>
      <c r="V76" s="71"/>
      <c r="Y76" s="77">
        <f t="shared" si="0"/>
        <v>0</v>
      </c>
      <c r="Z76" s="78">
        <f t="shared" si="1"/>
        <v>0</v>
      </c>
      <c r="AA76" s="77">
        <f t="shared" si="2"/>
        <v>0</v>
      </c>
      <c r="AB76" s="78">
        <f t="shared" si="3"/>
        <v>0</v>
      </c>
      <c r="AC76" s="77">
        <f t="shared" si="4"/>
        <v>0</v>
      </c>
      <c r="AD76" s="78">
        <f t="shared" si="5"/>
        <v>0</v>
      </c>
      <c r="AE76" s="77">
        <f t="shared" si="6"/>
        <v>0</v>
      </c>
      <c r="AF76" s="78">
        <f t="shared" si="7"/>
        <v>0</v>
      </c>
      <c r="AG76" s="77">
        <f t="shared" si="8"/>
        <v>0</v>
      </c>
      <c r="AH76" s="78">
        <f t="shared" si="9"/>
        <v>0</v>
      </c>
    </row>
    <row r="77" spans="1:34" ht="15" hidden="1">
      <c r="A77" s="61"/>
      <c r="B77" s="62"/>
      <c r="C77" s="62"/>
      <c r="D77" s="63"/>
      <c r="E77" s="64"/>
      <c r="F77" s="301"/>
      <c r="G77" s="302"/>
      <c r="H77" s="301"/>
      <c r="I77" s="302"/>
      <c r="J77" s="301"/>
      <c r="K77" s="302"/>
      <c r="L77" s="301"/>
      <c r="M77" s="302"/>
      <c r="N77" s="301"/>
      <c r="O77" s="302"/>
      <c r="P77" s="65"/>
      <c r="Q77" s="66"/>
      <c r="R77" s="75"/>
      <c r="S77" s="76"/>
      <c r="T77" s="69"/>
      <c r="U77" s="70"/>
      <c r="V77" s="71"/>
      <c r="Y77" s="77">
        <f t="shared" si="0"/>
        <v>0</v>
      </c>
      <c r="Z77" s="78">
        <f t="shared" si="1"/>
        <v>0</v>
      </c>
      <c r="AA77" s="77">
        <f t="shared" si="2"/>
        <v>0</v>
      </c>
      <c r="AB77" s="78">
        <f t="shared" si="3"/>
        <v>0</v>
      </c>
      <c r="AC77" s="77">
        <f t="shared" si="4"/>
        <v>0</v>
      </c>
      <c r="AD77" s="78">
        <f t="shared" si="5"/>
        <v>0</v>
      </c>
      <c r="AE77" s="77">
        <f t="shared" si="6"/>
        <v>0</v>
      </c>
      <c r="AF77" s="78">
        <f t="shared" si="7"/>
        <v>0</v>
      </c>
      <c r="AG77" s="77">
        <f t="shared" si="8"/>
        <v>0</v>
      </c>
      <c r="AH77" s="78">
        <f t="shared" si="9"/>
        <v>0</v>
      </c>
    </row>
    <row r="78" spans="1:34" ht="15" hidden="1">
      <c r="A78" s="61"/>
      <c r="B78" s="62"/>
      <c r="C78" s="62"/>
      <c r="D78" s="74"/>
      <c r="E78" s="64"/>
      <c r="F78" s="297"/>
      <c r="G78" s="298"/>
      <c r="H78" s="297"/>
      <c r="I78" s="298"/>
      <c r="J78" s="307"/>
      <c r="K78" s="308"/>
      <c r="L78" s="297"/>
      <c r="M78" s="298"/>
      <c r="N78" s="297"/>
      <c r="O78" s="298"/>
      <c r="P78" s="65"/>
      <c r="Q78" s="66"/>
      <c r="R78" s="75"/>
      <c r="S78" s="76"/>
      <c r="T78" s="69"/>
      <c r="U78" s="70"/>
      <c r="V78" s="71"/>
      <c r="Y78" s="77">
        <f t="shared" si="0"/>
        <v>0</v>
      </c>
      <c r="Z78" s="78">
        <f t="shared" si="1"/>
        <v>0</v>
      </c>
      <c r="AA78" s="77">
        <f t="shared" si="2"/>
        <v>0</v>
      </c>
      <c r="AB78" s="78">
        <f t="shared" si="3"/>
        <v>0</v>
      </c>
      <c r="AC78" s="77">
        <f t="shared" si="4"/>
        <v>0</v>
      </c>
      <c r="AD78" s="78">
        <f t="shared" si="5"/>
        <v>0</v>
      </c>
      <c r="AE78" s="77">
        <f t="shared" si="6"/>
        <v>0</v>
      </c>
      <c r="AF78" s="78">
        <f t="shared" si="7"/>
        <v>0</v>
      </c>
      <c r="AG78" s="77">
        <f t="shared" si="8"/>
        <v>0</v>
      </c>
      <c r="AH78" s="78">
        <f t="shared" si="9"/>
        <v>0</v>
      </c>
    </row>
    <row r="79" spans="1:34" ht="15.75" hidden="1" thickBot="1">
      <c r="A79" s="80"/>
      <c r="B79" s="81"/>
      <c r="C79" s="81"/>
      <c r="D79" s="82"/>
      <c r="E79" s="83"/>
      <c r="F79" s="305"/>
      <c r="G79" s="306"/>
      <c r="H79" s="305"/>
      <c r="I79" s="306"/>
      <c r="J79" s="305"/>
      <c r="K79" s="306"/>
      <c r="L79" s="305"/>
      <c r="M79" s="306"/>
      <c r="N79" s="305"/>
      <c r="O79" s="306"/>
      <c r="P79" s="84"/>
      <c r="Q79" s="85"/>
      <c r="R79" s="86"/>
      <c r="S79" s="16"/>
      <c r="T79" s="69"/>
      <c r="U79" s="70"/>
      <c r="V79" s="71"/>
      <c r="Y79" s="87">
        <f t="shared" si="0"/>
        <v>0</v>
      </c>
      <c r="Z79" s="88">
        <f t="shared" si="1"/>
        <v>0</v>
      </c>
      <c r="AA79" s="87">
        <f t="shared" si="2"/>
        <v>0</v>
      </c>
      <c r="AB79" s="88">
        <f t="shared" si="3"/>
        <v>0</v>
      </c>
      <c r="AC79" s="87">
        <f t="shared" si="4"/>
        <v>0</v>
      </c>
      <c r="AD79" s="88">
        <f t="shared" si="5"/>
        <v>0</v>
      </c>
      <c r="AE79" s="87">
        <f t="shared" si="6"/>
        <v>0</v>
      </c>
      <c r="AF79" s="88">
        <f t="shared" si="7"/>
        <v>0</v>
      </c>
      <c r="AG79" s="87">
        <f t="shared" si="8"/>
        <v>0</v>
      </c>
      <c r="AH79" s="88">
        <f t="shared" si="9"/>
        <v>0</v>
      </c>
    </row>
    <row r="80" ht="15.75" hidden="1" thickBot="1" thickTop="1"/>
    <row r="81" spans="1:19" ht="15.75" hidden="1" thickTop="1">
      <c r="A81" s="3"/>
      <c r="B81" s="4"/>
      <c r="C81" s="5"/>
      <c r="D81" s="5"/>
      <c r="E81" s="5"/>
      <c r="F81" s="6"/>
      <c r="G81" s="5"/>
      <c r="H81" s="7"/>
      <c r="I81" s="8"/>
      <c r="J81" s="271"/>
      <c r="K81" s="271"/>
      <c r="L81" s="271"/>
      <c r="M81" s="272"/>
      <c r="N81" s="9"/>
      <c r="O81" s="10"/>
      <c r="P81" s="273"/>
      <c r="Q81" s="273"/>
      <c r="R81" s="273"/>
      <c r="S81" s="274"/>
    </row>
    <row r="82" spans="1:19" ht="15.75" hidden="1" thickBot="1">
      <c r="A82" s="11"/>
      <c r="B82" s="12"/>
      <c r="C82" s="13"/>
      <c r="D82" s="275"/>
      <c r="E82" s="275"/>
      <c r="F82" s="276"/>
      <c r="G82" s="277"/>
      <c r="H82" s="278"/>
      <c r="I82" s="278"/>
      <c r="J82" s="279"/>
      <c r="K82" s="279"/>
      <c r="L82" s="279"/>
      <c r="M82" s="280"/>
      <c r="N82" s="14"/>
      <c r="O82" s="15"/>
      <c r="P82" s="309"/>
      <c r="Q82" s="309"/>
      <c r="R82" s="309"/>
      <c r="S82" s="310"/>
    </row>
    <row r="83" spans="1:22" ht="15" hidden="1" thickTop="1">
      <c r="A83" s="18"/>
      <c r="B83" s="19"/>
      <c r="C83" s="20"/>
      <c r="D83" s="283"/>
      <c r="E83" s="284"/>
      <c r="F83" s="283"/>
      <c r="G83" s="284"/>
      <c r="H83" s="283"/>
      <c r="I83" s="284"/>
      <c r="J83" s="283"/>
      <c r="K83" s="284"/>
      <c r="L83" s="283"/>
      <c r="M83" s="284"/>
      <c r="N83" s="21"/>
      <c r="O83" s="22"/>
      <c r="P83" s="23"/>
      <c r="Q83" s="24"/>
      <c r="R83" s="285"/>
      <c r="S83" s="286"/>
      <c r="T83" s="287"/>
      <c r="U83" s="288"/>
      <c r="V83" s="25"/>
    </row>
    <row r="84" spans="1:22" ht="15" hidden="1">
      <c r="A84" s="26"/>
      <c r="B84" s="27"/>
      <c r="C84" s="28"/>
      <c r="D84" s="29"/>
      <c r="E84" s="30"/>
      <c r="F84" s="31"/>
      <c r="G84" s="32"/>
      <c r="H84" s="31"/>
      <c r="I84" s="32"/>
      <c r="J84" s="31"/>
      <c r="K84" s="32"/>
      <c r="L84" s="31"/>
      <c r="M84" s="32"/>
      <c r="N84" s="33"/>
      <c r="O84" s="34"/>
      <c r="P84" s="35"/>
      <c r="Q84" s="36"/>
      <c r="R84" s="289"/>
      <c r="S84" s="290"/>
      <c r="T84" s="37"/>
      <c r="U84" s="37"/>
      <c r="V84" s="38"/>
    </row>
    <row r="85" spans="1:22" ht="15" hidden="1">
      <c r="A85" s="39"/>
      <c r="B85" s="27"/>
      <c r="C85" s="28"/>
      <c r="D85" s="40"/>
      <c r="E85" s="41"/>
      <c r="F85" s="42"/>
      <c r="G85" s="43"/>
      <c r="H85" s="40"/>
      <c r="I85" s="41"/>
      <c r="J85" s="40"/>
      <c r="K85" s="41"/>
      <c r="L85" s="40"/>
      <c r="M85" s="41"/>
      <c r="N85" s="33"/>
      <c r="O85" s="34"/>
      <c r="P85" s="35"/>
      <c r="Q85" s="36"/>
      <c r="R85" s="289"/>
      <c r="S85" s="290"/>
      <c r="T85" s="37"/>
      <c r="U85" s="37"/>
      <c r="V85" s="38"/>
    </row>
    <row r="86" spans="1:22" ht="15" hidden="1">
      <c r="A86" s="39"/>
      <c r="B86" s="27"/>
      <c r="C86" s="28"/>
      <c r="D86" s="40"/>
      <c r="E86" s="41"/>
      <c r="F86" s="40"/>
      <c r="G86" s="41"/>
      <c r="H86" s="42"/>
      <c r="I86" s="43"/>
      <c r="J86" s="40"/>
      <c r="K86" s="41"/>
      <c r="L86" s="40"/>
      <c r="M86" s="41"/>
      <c r="N86" s="33"/>
      <c r="O86" s="34"/>
      <c r="P86" s="35"/>
      <c r="Q86" s="36"/>
      <c r="R86" s="289"/>
      <c r="S86" s="290"/>
      <c r="T86" s="37"/>
      <c r="U86" s="37"/>
      <c r="V86" s="38"/>
    </row>
    <row r="87" spans="1:22" ht="15.75" hidden="1" thickBot="1">
      <c r="A87" s="39"/>
      <c r="B87" s="44"/>
      <c r="C87" s="28"/>
      <c r="D87" s="40"/>
      <c r="E87" s="41"/>
      <c r="F87" s="40"/>
      <c r="G87" s="41"/>
      <c r="H87" s="40"/>
      <c r="I87" s="41"/>
      <c r="J87" s="42"/>
      <c r="K87" s="43"/>
      <c r="L87" s="40"/>
      <c r="M87" s="41"/>
      <c r="N87" s="33"/>
      <c r="O87" s="34"/>
      <c r="P87" s="35"/>
      <c r="Q87" s="36"/>
      <c r="R87" s="291"/>
      <c r="S87" s="292"/>
      <c r="T87" s="37"/>
      <c r="U87" s="37"/>
      <c r="V87" s="38"/>
    </row>
    <row r="88" spans="1:24" ht="15" hidden="1" thickTop="1">
      <c r="A88" s="45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49"/>
      <c r="T88" s="50"/>
      <c r="U88" s="51"/>
      <c r="V88" s="52"/>
      <c r="W88" s="51"/>
      <c r="X88" s="53"/>
    </row>
    <row r="89" spans="1:22" ht="15" hidden="1" thickBot="1">
      <c r="A89" s="54"/>
      <c r="B89" s="55"/>
      <c r="C89" s="56"/>
      <c r="D89" s="56"/>
      <c r="E89" s="57"/>
      <c r="F89" s="293"/>
      <c r="G89" s="294"/>
      <c r="H89" s="265"/>
      <c r="I89" s="266"/>
      <c r="J89" s="265"/>
      <c r="K89" s="266"/>
      <c r="L89" s="265"/>
      <c r="M89" s="266"/>
      <c r="N89" s="265"/>
      <c r="O89" s="266"/>
      <c r="P89" s="267"/>
      <c r="Q89" s="268"/>
      <c r="S89" s="58"/>
      <c r="T89" s="59"/>
      <c r="U89" s="60"/>
      <c r="V89" s="25"/>
    </row>
    <row r="90" spans="1:34" ht="15" hidden="1">
      <c r="A90" s="61"/>
      <c r="B90" s="62"/>
      <c r="C90" s="62"/>
      <c r="D90" s="63"/>
      <c r="E90" s="64"/>
      <c r="F90" s="299"/>
      <c r="G90" s="300"/>
      <c r="H90" s="301"/>
      <c r="I90" s="302"/>
      <c r="J90" s="301"/>
      <c r="K90" s="302"/>
      <c r="L90" s="301"/>
      <c r="M90" s="302"/>
      <c r="N90" s="295"/>
      <c r="O90" s="296"/>
      <c r="P90" s="65"/>
      <c r="Q90" s="66"/>
      <c r="R90" s="67"/>
      <c r="S90" s="68"/>
      <c r="T90" s="69"/>
      <c r="U90" s="70"/>
      <c r="V90" s="71"/>
      <c r="Y90" s="72">
        <f aca="true" t="shared" si="10" ref="Y90:Y95">IF(F90="",0,IF(LEFT(F90,1)="-",ABS(F90),(IF(F90&gt;9,F90+2,11))))</f>
        <v>0</v>
      </c>
      <c r="Z90" s="73">
        <f aca="true" t="shared" si="11" ref="Z90:Z95">IF(F90="",0,IF(LEFT(F90,1)="-",(IF(ABS(F90)&gt;9,(ABS(F90)+2),11)),F90))</f>
        <v>0</v>
      </c>
      <c r="AA90" s="72">
        <f aca="true" t="shared" si="12" ref="AA90:AA95">IF(H90="",0,IF(LEFT(H90,1)="-",ABS(H90),(IF(H90&gt;9,H90+2,11))))</f>
        <v>0</v>
      </c>
      <c r="AB90" s="73">
        <f aca="true" t="shared" si="13" ref="AB90:AB95">IF(H90="",0,IF(LEFT(H90,1)="-",(IF(ABS(H90)&gt;9,(ABS(H90)+2),11)),H90))</f>
        <v>0</v>
      </c>
      <c r="AC90" s="72">
        <f aca="true" t="shared" si="14" ref="AC90:AC95">IF(J90="",0,IF(LEFT(J90,1)="-",ABS(J90),(IF(J90&gt;9,J90+2,11))))</f>
        <v>0</v>
      </c>
      <c r="AD90" s="73">
        <f aca="true" t="shared" si="15" ref="AD90:AD95">IF(J90="",0,IF(LEFT(J90,1)="-",(IF(ABS(J90)&gt;9,(ABS(J90)+2),11)),J90))</f>
        <v>0</v>
      </c>
      <c r="AE90" s="72">
        <f aca="true" t="shared" si="16" ref="AE90:AE95">IF(L90="",0,IF(LEFT(L90,1)="-",ABS(L90),(IF(L90&gt;9,L90+2,11))))</f>
        <v>0</v>
      </c>
      <c r="AF90" s="73">
        <f aca="true" t="shared" si="17" ref="AF90:AF95">IF(L90="",0,IF(LEFT(L90,1)="-",(IF(ABS(L90)&gt;9,(ABS(L90)+2),11)),L90))</f>
        <v>0</v>
      </c>
      <c r="AG90" s="72">
        <f aca="true" t="shared" si="18" ref="AG90:AG95">IF(N90="",0,IF(LEFT(N90,1)="-",ABS(N90),(IF(N90&gt;9,N90+2,11))))</f>
        <v>0</v>
      </c>
      <c r="AH90" s="73">
        <f aca="true" t="shared" si="19" ref="AH90:AH95">IF(N90="",0,IF(LEFT(N90,1)="-",(IF(ABS(N90)&gt;9,(ABS(N90)+2),11)),N90))</f>
        <v>0</v>
      </c>
    </row>
    <row r="91" spans="1:34" ht="15" hidden="1">
      <c r="A91" s="61"/>
      <c r="B91" s="62"/>
      <c r="C91" s="62"/>
      <c r="D91" s="74"/>
      <c r="E91" s="64"/>
      <c r="F91" s="297"/>
      <c r="G91" s="298"/>
      <c r="H91" s="297"/>
      <c r="I91" s="298"/>
      <c r="J91" s="297"/>
      <c r="K91" s="298"/>
      <c r="L91" s="297"/>
      <c r="M91" s="298"/>
      <c r="N91" s="297"/>
      <c r="O91" s="298"/>
      <c r="P91" s="65"/>
      <c r="Q91" s="66"/>
      <c r="R91" s="75"/>
      <c r="S91" s="76"/>
      <c r="T91" s="69"/>
      <c r="U91" s="70"/>
      <c r="V91" s="71"/>
      <c r="Y91" s="77">
        <f t="shared" si="10"/>
        <v>0</v>
      </c>
      <c r="Z91" s="78">
        <f t="shared" si="11"/>
        <v>0</v>
      </c>
      <c r="AA91" s="77">
        <f t="shared" si="12"/>
        <v>0</v>
      </c>
      <c r="AB91" s="78">
        <f t="shared" si="13"/>
        <v>0</v>
      </c>
      <c r="AC91" s="77">
        <f t="shared" si="14"/>
        <v>0</v>
      </c>
      <c r="AD91" s="78">
        <f t="shared" si="15"/>
        <v>0</v>
      </c>
      <c r="AE91" s="77">
        <f t="shared" si="16"/>
        <v>0</v>
      </c>
      <c r="AF91" s="78">
        <f t="shared" si="17"/>
        <v>0</v>
      </c>
      <c r="AG91" s="77">
        <f t="shared" si="18"/>
        <v>0</v>
      </c>
      <c r="AH91" s="78">
        <f t="shared" si="19"/>
        <v>0</v>
      </c>
    </row>
    <row r="92" spans="1:34" ht="15.75" hidden="1" thickBot="1">
      <c r="A92" s="61"/>
      <c r="B92" s="79"/>
      <c r="C92" s="79"/>
      <c r="D92" s="56"/>
      <c r="E92" s="57"/>
      <c r="F92" s="303"/>
      <c r="G92" s="304"/>
      <c r="H92" s="303"/>
      <c r="I92" s="304"/>
      <c r="J92" s="303"/>
      <c r="K92" s="304"/>
      <c r="L92" s="303"/>
      <c r="M92" s="304"/>
      <c r="N92" s="303"/>
      <c r="O92" s="304"/>
      <c r="P92" s="65"/>
      <c r="Q92" s="66"/>
      <c r="R92" s="75"/>
      <c r="S92" s="76"/>
      <c r="T92" s="69"/>
      <c r="U92" s="70"/>
      <c r="V92" s="71"/>
      <c r="Y92" s="77">
        <f t="shared" si="10"/>
        <v>0</v>
      </c>
      <c r="Z92" s="78">
        <f t="shared" si="11"/>
        <v>0</v>
      </c>
      <c r="AA92" s="77">
        <f t="shared" si="12"/>
        <v>0</v>
      </c>
      <c r="AB92" s="78">
        <f t="shared" si="13"/>
        <v>0</v>
      </c>
      <c r="AC92" s="77">
        <f t="shared" si="14"/>
        <v>0</v>
      </c>
      <c r="AD92" s="78">
        <f t="shared" si="15"/>
        <v>0</v>
      </c>
      <c r="AE92" s="77">
        <f t="shared" si="16"/>
        <v>0</v>
      </c>
      <c r="AF92" s="78">
        <f t="shared" si="17"/>
        <v>0</v>
      </c>
      <c r="AG92" s="77">
        <f t="shared" si="18"/>
        <v>0</v>
      </c>
      <c r="AH92" s="78">
        <f t="shared" si="19"/>
        <v>0</v>
      </c>
    </row>
    <row r="93" spans="1:34" ht="15" hidden="1">
      <c r="A93" s="61"/>
      <c r="B93" s="62"/>
      <c r="C93" s="62"/>
      <c r="D93" s="63"/>
      <c r="E93" s="64"/>
      <c r="F93" s="301"/>
      <c r="G93" s="302"/>
      <c r="H93" s="301"/>
      <c r="I93" s="302"/>
      <c r="J93" s="301"/>
      <c r="K93" s="302"/>
      <c r="L93" s="301"/>
      <c r="M93" s="302"/>
      <c r="N93" s="301"/>
      <c r="O93" s="302"/>
      <c r="P93" s="65"/>
      <c r="Q93" s="66"/>
      <c r="R93" s="75"/>
      <c r="S93" s="76"/>
      <c r="T93" s="69"/>
      <c r="U93" s="70"/>
      <c r="V93" s="71"/>
      <c r="Y93" s="77">
        <f t="shared" si="10"/>
        <v>0</v>
      </c>
      <c r="Z93" s="78">
        <f t="shared" si="11"/>
        <v>0</v>
      </c>
      <c r="AA93" s="77">
        <f t="shared" si="12"/>
        <v>0</v>
      </c>
      <c r="AB93" s="78">
        <f t="shared" si="13"/>
        <v>0</v>
      </c>
      <c r="AC93" s="77">
        <f t="shared" si="14"/>
        <v>0</v>
      </c>
      <c r="AD93" s="78">
        <f t="shared" si="15"/>
        <v>0</v>
      </c>
      <c r="AE93" s="77">
        <f t="shared" si="16"/>
        <v>0</v>
      </c>
      <c r="AF93" s="78">
        <f t="shared" si="17"/>
        <v>0</v>
      </c>
      <c r="AG93" s="77">
        <f t="shared" si="18"/>
        <v>0</v>
      </c>
      <c r="AH93" s="78">
        <f t="shared" si="19"/>
        <v>0</v>
      </c>
    </row>
    <row r="94" spans="1:34" ht="15" hidden="1">
      <c r="A94" s="61"/>
      <c r="B94" s="62"/>
      <c r="C94" s="62"/>
      <c r="D94" s="74"/>
      <c r="E94" s="64"/>
      <c r="F94" s="297"/>
      <c r="G94" s="298"/>
      <c r="H94" s="297"/>
      <c r="I94" s="298"/>
      <c r="J94" s="307"/>
      <c r="K94" s="308"/>
      <c r="L94" s="297"/>
      <c r="M94" s="298"/>
      <c r="N94" s="297"/>
      <c r="O94" s="298"/>
      <c r="P94" s="65"/>
      <c r="Q94" s="66"/>
      <c r="R94" s="75"/>
      <c r="S94" s="76"/>
      <c r="T94" s="69"/>
      <c r="U94" s="70"/>
      <c r="V94" s="71"/>
      <c r="Y94" s="77">
        <f t="shared" si="10"/>
        <v>0</v>
      </c>
      <c r="Z94" s="78">
        <f t="shared" si="11"/>
        <v>0</v>
      </c>
      <c r="AA94" s="77">
        <f t="shared" si="12"/>
        <v>0</v>
      </c>
      <c r="AB94" s="78">
        <f t="shared" si="13"/>
        <v>0</v>
      </c>
      <c r="AC94" s="77">
        <f t="shared" si="14"/>
        <v>0</v>
      </c>
      <c r="AD94" s="78">
        <f t="shared" si="15"/>
        <v>0</v>
      </c>
      <c r="AE94" s="77">
        <f t="shared" si="16"/>
        <v>0</v>
      </c>
      <c r="AF94" s="78">
        <f t="shared" si="17"/>
        <v>0</v>
      </c>
      <c r="AG94" s="77">
        <f t="shared" si="18"/>
        <v>0</v>
      </c>
      <c r="AH94" s="78">
        <f t="shared" si="19"/>
        <v>0</v>
      </c>
    </row>
    <row r="95" spans="1:34" ht="15.75" hidden="1" thickBot="1">
      <c r="A95" s="80"/>
      <c r="B95" s="81"/>
      <c r="C95" s="81"/>
      <c r="D95" s="82"/>
      <c r="E95" s="83"/>
      <c r="F95" s="305"/>
      <c r="G95" s="306"/>
      <c r="H95" s="305"/>
      <c r="I95" s="306"/>
      <c r="J95" s="305"/>
      <c r="K95" s="306"/>
      <c r="L95" s="305"/>
      <c r="M95" s="306"/>
      <c r="N95" s="305"/>
      <c r="O95" s="306"/>
      <c r="P95" s="84"/>
      <c r="Q95" s="85"/>
      <c r="R95" s="86"/>
      <c r="S95" s="16"/>
      <c r="T95" s="69"/>
      <c r="U95" s="70"/>
      <c r="V95" s="71"/>
      <c r="Y95" s="87">
        <f t="shared" si="10"/>
        <v>0</v>
      </c>
      <c r="Z95" s="88">
        <f t="shared" si="11"/>
        <v>0</v>
      </c>
      <c r="AA95" s="87">
        <f t="shared" si="12"/>
        <v>0</v>
      </c>
      <c r="AB95" s="88">
        <f t="shared" si="13"/>
        <v>0</v>
      </c>
      <c r="AC95" s="87">
        <f t="shared" si="14"/>
        <v>0</v>
      </c>
      <c r="AD95" s="88">
        <f t="shared" si="15"/>
        <v>0</v>
      </c>
      <c r="AE95" s="87">
        <f t="shared" si="16"/>
        <v>0</v>
      </c>
      <c r="AF95" s="88">
        <f t="shared" si="17"/>
        <v>0</v>
      </c>
      <c r="AG95" s="87">
        <f t="shared" si="18"/>
        <v>0</v>
      </c>
      <c r="AH95" s="88">
        <f t="shared" si="19"/>
        <v>0</v>
      </c>
    </row>
    <row r="96" ht="15.75" hidden="1" thickBot="1" thickTop="1"/>
    <row r="97" spans="1:19" ht="15.75" hidden="1" thickTop="1">
      <c r="A97" s="3"/>
      <c r="B97" s="4"/>
      <c r="C97" s="5"/>
      <c r="D97" s="5"/>
      <c r="E97" s="5"/>
      <c r="F97" s="6"/>
      <c r="G97" s="5"/>
      <c r="H97" s="7"/>
      <c r="I97" s="8"/>
      <c r="J97" s="271"/>
      <c r="K97" s="271"/>
      <c r="L97" s="271"/>
      <c r="M97" s="272"/>
      <c r="N97" s="9"/>
      <c r="O97" s="10"/>
      <c r="P97" s="273"/>
      <c r="Q97" s="273"/>
      <c r="R97" s="273"/>
      <c r="S97" s="274"/>
    </row>
    <row r="98" spans="1:19" ht="15.75" hidden="1" thickBot="1">
      <c r="A98" s="11"/>
      <c r="B98" s="12"/>
      <c r="C98" s="13"/>
      <c r="D98" s="275"/>
      <c r="E98" s="275"/>
      <c r="F98" s="276"/>
      <c r="G98" s="277"/>
      <c r="H98" s="278"/>
      <c r="I98" s="278"/>
      <c r="J98" s="279"/>
      <c r="K98" s="279"/>
      <c r="L98" s="279"/>
      <c r="M98" s="280"/>
      <c r="N98" s="14"/>
      <c r="O98" s="15"/>
      <c r="P98" s="309"/>
      <c r="Q98" s="309"/>
      <c r="R98" s="309"/>
      <c r="S98" s="310"/>
    </row>
    <row r="99" spans="1:22" ht="15" hidden="1" thickTop="1">
      <c r="A99" s="18"/>
      <c r="B99" s="19"/>
      <c r="C99" s="20"/>
      <c r="D99" s="283"/>
      <c r="E99" s="284"/>
      <c r="F99" s="283"/>
      <c r="G99" s="284"/>
      <c r="H99" s="283"/>
      <c r="I99" s="284"/>
      <c r="J99" s="283"/>
      <c r="K99" s="284"/>
      <c r="L99" s="283"/>
      <c r="M99" s="284"/>
      <c r="N99" s="21"/>
      <c r="O99" s="22"/>
      <c r="P99" s="23"/>
      <c r="Q99" s="24"/>
      <c r="R99" s="285"/>
      <c r="S99" s="286"/>
      <c r="T99" s="287"/>
      <c r="U99" s="288"/>
      <c r="V99" s="25"/>
    </row>
    <row r="100" spans="1:22" ht="15" hidden="1">
      <c r="A100" s="26"/>
      <c r="B100" s="27"/>
      <c r="C100" s="28"/>
      <c r="D100" s="29"/>
      <c r="E100" s="30"/>
      <c r="F100" s="31"/>
      <c r="G100" s="32"/>
      <c r="H100" s="31"/>
      <c r="I100" s="32"/>
      <c r="J100" s="31"/>
      <c r="K100" s="32"/>
      <c r="L100" s="31"/>
      <c r="M100" s="32"/>
      <c r="N100" s="33"/>
      <c r="O100" s="34"/>
      <c r="P100" s="35"/>
      <c r="Q100" s="36"/>
      <c r="R100" s="289"/>
      <c r="S100" s="290"/>
      <c r="T100" s="37"/>
      <c r="U100" s="37"/>
      <c r="V100" s="38"/>
    </row>
    <row r="101" spans="1:22" ht="15" hidden="1">
      <c r="A101" s="39"/>
      <c r="B101" s="27"/>
      <c r="C101" s="28"/>
      <c r="D101" s="40"/>
      <c r="E101" s="41"/>
      <c r="F101" s="42"/>
      <c r="G101" s="43"/>
      <c r="H101" s="40"/>
      <c r="I101" s="41"/>
      <c r="J101" s="40"/>
      <c r="K101" s="41"/>
      <c r="L101" s="40"/>
      <c r="M101" s="41"/>
      <c r="N101" s="33"/>
      <c r="O101" s="34"/>
      <c r="P101" s="35"/>
      <c r="Q101" s="36"/>
      <c r="R101" s="289"/>
      <c r="S101" s="290"/>
      <c r="T101" s="37"/>
      <c r="U101" s="37"/>
      <c r="V101" s="38"/>
    </row>
    <row r="102" spans="1:22" ht="15" hidden="1">
      <c r="A102" s="39"/>
      <c r="B102" s="27"/>
      <c r="C102" s="28"/>
      <c r="D102" s="40"/>
      <c r="E102" s="41"/>
      <c r="F102" s="40"/>
      <c r="G102" s="41"/>
      <c r="H102" s="42"/>
      <c r="I102" s="43"/>
      <c r="J102" s="40"/>
      <c r="K102" s="41"/>
      <c r="L102" s="40"/>
      <c r="M102" s="41"/>
      <c r="N102" s="33"/>
      <c r="O102" s="34"/>
      <c r="P102" s="35"/>
      <c r="Q102" s="36"/>
      <c r="R102" s="289"/>
      <c r="S102" s="290"/>
      <c r="T102" s="37"/>
      <c r="U102" s="37"/>
      <c r="V102" s="38"/>
    </row>
    <row r="103" spans="1:22" ht="15.75" hidden="1" thickBot="1">
      <c r="A103" s="39"/>
      <c r="B103" s="44"/>
      <c r="C103" s="28"/>
      <c r="D103" s="40"/>
      <c r="E103" s="41"/>
      <c r="F103" s="40"/>
      <c r="G103" s="41"/>
      <c r="H103" s="40"/>
      <c r="I103" s="41"/>
      <c r="J103" s="42"/>
      <c r="K103" s="43"/>
      <c r="L103" s="40"/>
      <c r="M103" s="41"/>
      <c r="N103" s="33"/>
      <c r="O103" s="34"/>
      <c r="P103" s="35"/>
      <c r="Q103" s="36"/>
      <c r="R103" s="291"/>
      <c r="S103" s="292"/>
      <c r="T103" s="37"/>
      <c r="U103" s="37"/>
      <c r="V103" s="38"/>
    </row>
    <row r="104" spans="1:24" ht="15" hidden="1" thickTop="1">
      <c r="A104" s="45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S104" s="49"/>
      <c r="T104" s="50"/>
      <c r="U104" s="51"/>
      <c r="V104" s="52"/>
      <c r="W104" s="51"/>
      <c r="X104" s="53"/>
    </row>
    <row r="105" spans="1:22" ht="15" hidden="1" thickBot="1">
      <c r="A105" s="54"/>
      <c r="B105" s="55"/>
      <c r="C105" s="56"/>
      <c r="D105" s="56"/>
      <c r="E105" s="57"/>
      <c r="F105" s="293"/>
      <c r="G105" s="294"/>
      <c r="H105" s="265"/>
      <c r="I105" s="266"/>
      <c r="J105" s="265"/>
      <c r="K105" s="266"/>
      <c r="L105" s="265"/>
      <c r="M105" s="266"/>
      <c r="N105" s="265"/>
      <c r="O105" s="266"/>
      <c r="P105" s="267"/>
      <c r="Q105" s="268"/>
      <c r="S105" s="58"/>
      <c r="T105" s="59"/>
      <c r="U105" s="60"/>
      <c r="V105" s="25"/>
    </row>
    <row r="106" spans="1:34" ht="15" hidden="1">
      <c r="A106" s="61"/>
      <c r="B106" s="62"/>
      <c r="C106" s="62"/>
      <c r="D106" s="63"/>
      <c r="E106" s="64"/>
      <c r="F106" s="299"/>
      <c r="G106" s="300"/>
      <c r="H106" s="301"/>
      <c r="I106" s="302"/>
      <c r="J106" s="301"/>
      <c r="K106" s="302"/>
      <c r="L106" s="301"/>
      <c r="M106" s="302"/>
      <c r="N106" s="295"/>
      <c r="O106" s="296"/>
      <c r="P106" s="65"/>
      <c r="Q106" s="66"/>
      <c r="R106" s="67"/>
      <c r="S106" s="68"/>
      <c r="T106" s="69"/>
      <c r="U106" s="70"/>
      <c r="V106" s="71"/>
      <c r="Y106" s="72">
        <f aca="true" t="shared" si="20" ref="Y106:Y111">IF(F106="",0,IF(LEFT(F106,1)="-",ABS(F106),(IF(F106&gt;9,F106+2,11))))</f>
        <v>0</v>
      </c>
      <c r="Z106" s="73">
        <f aca="true" t="shared" si="21" ref="Z106:Z111">IF(F106="",0,IF(LEFT(F106,1)="-",(IF(ABS(F106)&gt;9,(ABS(F106)+2),11)),F106))</f>
        <v>0</v>
      </c>
      <c r="AA106" s="72">
        <f aca="true" t="shared" si="22" ref="AA106:AA111">IF(H106="",0,IF(LEFT(H106,1)="-",ABS(H106),(IF(H106&gt;9,H106+2,11))))</f>
        <v>0</v>
      </c>
      <c r="AB106" s="73">
        <f aca="true" t="shared" si="23" ref="AB106:AB111">IF(H106="",0,IF(LEFT(H106,1)="-",(IF(ABS(H106)&gt;9,(ABS(H106)+2),11)),H106))</f>
        <v>0</v>
      </c>
      <c r="AC106" s="72">
        <f aca="true" t="shared" si="24" ref="AC106:AC111">IF(J106="",0,IF(LEFT(J106,1)="-",ABS(J106),(IF(J106&gt;9,J106+2,11))))</f>
        <v>0</v>
      </c>
      <c r="AD106" s="73">
        <f aca="true" t="shared" si="25" ref="AD106:AD111">IF(J106="",0,IF(LEFT(J106,1)="-",(IF(ABS(J106)&gt;9,(ABS(J106)+2),11)),J106))</f>
        <v>0</v>
      </c>
      <c r="AE106" s="72">
        <f aca="true" t="shared" si="26" ref="AE106:AE111">IF(L106="",0,IF(LEFT(L106,1)="-",ABS(L106),(IF(L106&gt;9,L106+2,11))))</f>
        <v>0</v>
      </c>
      <c r="AF106" s="73">
        <f aca="true" t="shared" si="27" ref="AF106:AF111">IF(L106="",0,IF(LEFT(L106,1)="-",(IF(ABS(L106)&gt;9,(ABS(L106)+2),11)),L106))</f>
        <v>0</v>
      </c>
      <c r="AG106" s="72">
        <f aca="true" t="shared" si="28" ref="AG106:AG111">IF(N106="",0,IF(LEFT(N106,1)="-",ABS(N106),(IF(N106&gt;9,N106+2,11))))</f>
        <v>0</v>
      </c>
      <c r="AH106" s="73">
        <f aca="true" t="shared" si="29" ref="AH106:AH111">IF(N106="",0,IF(LEFT(N106,1)="-",(IF(ABS(N106)&gt;9,(ABS(N106)+2),11)),N106))</f>
        <v>0</v>
      </c>
    </row>
    <row r="107" spans="1:34" ht="15" hidden="1">
      <c r="A107" s="61"/>
      <c r="B107" s="62"/>
      <c r="C107" s="62"/>
      <c r="D107" s="74"/>
      <c r="E107" s="64"/>
      <c r="F107" s="297"/>
      <c r="G107" s="298"/>
      <c r="H107" s="297"/>
      <c r="I107" s="298"/>
      <c r="J107" s="297"/>
      <c r="K107" s="298"/>
      <c r="L107" s="297"/>
      <c r="M107" s="298"/>
      <c r="N107" s="297"/>
      <c r="O107" s="298"/>
      <c r="P107" s="65"/>
      <c r="Q107" s="66"/>
      <c r="R107" s="75"/>
      <c r="S107" s="76"/>
      <c r="T107" s="69"/>
      <c r="U107" s="70"/>
      <c r="V107" s="71"/>
      <c r="Y107" s="77">
        <f t="shared" si="20"/>
        <v>0</v>
      </c>
      <c r="Z107" s="78">
        <f t="shared" si="21"/>
        <v>0</v>
      </c>
      <c r="AA107" s="77">
        <f t="shared" si="22"/>
        <v>0</v>
      </c>
      <c r="AB107" s="78">
        <f t="shared" si="23"/>
        <v>0</v>
      </c>
      <c r="AC107" s="77">
        <f t="shared" si="24"/>
        <v>0</v>
      </c>
      <c r="AD107" s="78">
        <f t="shared" si="25"/>
        <v>0</v>
      </c>
      <c r="AE107" s="77">
        <f t="shared" si="26"/>
        <v>0</v>
      </c>
      <c r="AF107" s="78">
        <f t="shared" si="27"/>
        <v>0</v>
      </c>
      <c r="AG107" s="77">
        <f t="shared" si="28"/>
        <v>0</v>
      </c>
      <c r="AH107" s="78">
        <f t="shared" si="29"/>
        <v>0</v>
      </c>
    </row>
    <row r="108" spans="1:34" ht="15.75" hidden="1" thickBot="1">
      <c r="A108" s="61"/>
      <c r="B108" s="79"/>
      <c r="C108" s="79"/>
      <c r="D108" s="56"/>
      <c r="E108" s="57"/>
      <c r="F108" s="303"/>
      <c r="G108" s="304"/>
      <c r="H108" s="303"/>
      <c r="I108" s="304"/>
      <c r="J108" s="303"/>
      <c r="K108" s="304"/>
      <c r="L108" s="303"/>
      <c r="M108" s="304"/>
      <c r="N108" s="303"/>
      <c r="O108" s="304"/>
      <c r="P108" s="65"/>
      <c r="Q108" s="66"/>
      <c r="R108" s="75"/>
      <c r="S108" s="76"/>
      <c r="T108" s="69"/>
      <c r="U108" s="70"/>
      <c r="V108" s="71"/>
      <c r="Y108" s="77">
        <f t="shared" si="20"/>
        <v>0</v>
      </c>
      <c r="Z108" s="78">
        <f t="shared" si="21"/>
        <v>0</v>
      </c>
      <c r="AA108" s="77">
        <f t="shared" si="22"/>
        <v>0</v>
      </c>
      <c r="AB108" s="78">
        <f t="shared" si="23"/>
        <v>0</v>
      </c>
      <c r="AC108" s="77">
        <f t="shared" si="24"/>
        <v>0</v>
      </c>
      <c r="AD108" s="78">
        <f t="shared" si="25"/>
        <v>0</v>
      </c>
      <c r="AE108" s="77">
        <f t="shared" si="26"/>
        <v>0</v>
      </c>
      <c r="AF108" s="78">
        <f t="shared" si="27"/>
        <v>0</v>
      </c>
      <c r="AG108" s="77">
        <f t="shared" si="28"/>
        <v>0</v>
      </c>
      <c r="AH108" s="78">
        <f t="shared" si="29"/>
        <v>0</v>
      </c>
    </row>
    <row r="109" spans="1:34" ht="15" hidden="1">
      <c r="A109" s="61"/>
      <c r="B109" s="62"/>
      <c r="C109" s="62"/>
      <c r="D109" s="63"/>
      <c r="E109" s="64"/>
      <c r="F109" s="301"/>
      <c r="G109" s="302"/>
      <c r="H109" s="301"/>
      <c r="I109" s="302"/>
      <c r="J109" s="301"/>
      <c r="K109" s="302"/>
      <c r="L109" s="301"/>
      <c r="M109" s="302"/>
      <c r="N109" s="301"/>
      <c r="O109" s="302"/>
      <c r="P109" s="65"/>
      <c r="Q109" s="66"/>
      <c r="R109" s="75"/>
      <c r="S109" s="76"/>
      <c r="T109" s="69"/>
      <c r="U109" s="70"/>
      <c r="V109" s="71"/>
      <c r="Y109" s="77">
        <f t="shared" si="20"/>
        <v>0</v>
      </c>
      <c r="Z109" s="78">
        <f t="shared" si="21"/>
        <v>0</v>
      </c>
      <c r="AA109" s="77">
        <f t="shared" si="22"/>
        <v>0</v>
      </c>
      <c r="AB109" s="78">
        <f t="shared" si="23"/>
        <v>0</v>
      </c>
      <c r="AC109" s="77">
        <f t="shared" si="24"/>
        <v>0</v>
      </c>
      <c r="AD109" s="78">
        <f t="shared" si="25"/>
        <v>0</v>
      </c>
      <c r="AE109" s="77">
        <f t="shared" si="26"/>
        <v>0</v>
      </c>
      <c r="AF109" s="78">
        <f t="shared" si="27"/>
        <v>0</v>
      </c>
      <c r="AG109" s="77">
        <f t="shared" si="28"/>
        <v>0</v>
      </c>
      <c r="AH109" s="78">
        <f t="shared" si="29"/>
        <v>0</v>
      </c>
    </row>
    <row r="110" spans="1:34" ht="15" hidden="1">
      <c r="A110" s="61"/>
      <c r="B110" s="62"/>
      <c r="C110" s="62"/>
      <c r="D110" s="74"/>
      <c r="E110" s="64"/>
      <c r="F110" s="297"/>
      <c r="G110" s="298"/>
      <c r="H110" s="297"/>
      <c r="I110" s="298"/>
      <c r="J110" s="307"/>
      <c r="K110" s="308"/>
      <c r="L110" s="297"/>
      <c r="M110" s="298"/>
      <c r="N110" s="297"/>
      <c r="O110" s="298"/>
      <c r="P110" s="65"/>
      <c r="Q110" s="66"/>
      <c r="R110" s="75"/>
      <c r="S110" s="76"/>
      <c r="T110" s="69"/>
      <c r="U110" s="70"/>
      <c r="V110" s="71"/>
      <c r="Y110" s="77">
        <f t="shared" si="20"/>
        <v>0</v>
      </c>
      <c r="Z110" s="78">
        <f t="shared" si="21"/>
        <v>0</v>
      </c>
      <c r="AA110" s="77">
        <f t="shared" si="22"/>
        <v>0</v>
      </c>
      <c r="AB110" s="78">
        <f t="shared" si="23"/>
        <v>0</v>
      </c>
      <c r="AC110" s="77">
        <f t="shared" si="24"/>
        <v>0</v>
      </c>
      <c r="AD110" s="78">
        <f t="shared" si="25"/>
        <v>0</v>
      </c>
      <c r="AE110" s="77">
        <f t="shared" si="26"/>
        <v>0</v>
      </c>
      <c r="AF110" s="78">
        <f t="shared" si="27"/>
        <v>0</v>
      </c>
      <c r="AG110" s="77">
        <f t="shared" si="28"/>
        <v>0</v>
      </c>
      <c r="AH110" s="78">
        <f t="shared" si="29"/>
        <v>0</v>
      </c>
    </row>
    <row r="111" spans="1:34" ht="15.75" hidden="1" thickBot="1">
      <c r="A111" s="80"/>
      <c r="B111" s="81"/>
      <c r="C111" s="81"/>
      <c r="D111" s="82"/>
      <c r="E111" s="83"/>
      <c r="F111" s="305"/>
      <c r="G111" s="306"/>
      <c r="H111" s="305"/>
      <c r="I111" s="306"/>
      <c r="J111" s="305"/>
      <c r="K111" s="306"/>
      <c r="L111" s="305"/>
      <c r="M111" s="306"/>
      <c r="N111" s="305"/>
      <c r="O111" s="306"/>
      <c r="P111" s="84"/>
      <c r="Q111" s="85"/>
      <c r="R111" s="86"/>
      <c r="S111" s="16"/>
      <c r="T111" s="69"/>
      <c r="U111" s="70"/>
      <c r="V111" s="71"/>
      <c r="Y111" s="87">
        <f t="shared" si="20"/>
        <v>0</v>
      </c>
      <c r="Z111" s="88">
        <f t="shared" si="21"/>
        <v>0</v>
      </c>
      <c r="AA111" s="87">
        <f t="shared" si="22"/>
        <v>0</v>
      </c>
      <c r="AB111" s="88">
        <f t="shared" si="23"/>
        <v>0</v>
      </c>
      <c r="AC111" s="87">
        <f t="shared" si="24"/>
        <v>0</v>
      </c>
      <c r="AD111" s="88">
        <f t="shared" si="25"/>
        <v>0</v>
      </c>
      <c r="AE111" s="87">
        <f t="shared" si="26"/>
        <v>0</v>
      </c>
      <c r="AF111" s="88">
        <f t="shared" si="27"/>
        <v>0</v>
      </c>
      <c r="AG111" s="87">
        <f t="shared" si="28"/>
        <v>0</v>
      </c>
      <c r="AH111" s="88">
        <f t="shared" si="29"/>
        <v>0</v>
      </c>
    </row>
    <row r="112" ht="15.75" hidden="1" thickBot="1" thickTop="1"/>
    <row r="113" spans="1:19" ht="15.75" hidden="1" thickTop="1">
      <c r="A113" s="3"/>
      <c r="B113" s="4"/>
      <c r="C113" s="5"/>
      <c r="D113" s="5"/>
      <c r="E113" s="5"/>
      <c r="F113" s="6"/>
      <c r="G113" s="5"/>
      <c r="H113" s="7"/>
      <c r="I113" s="8"/>
      <c r="J113" s="271"/>
      <c r="K113" s="271"/>
      <c r="L113" s="271"/>
      <c r="M113" s="272"/>
      <c r="N113" s="9"/>
      <c r="O113" s="10"/>
      <c r="P113" s="273"/>
      <c r="Q113" s="273"/>
      <c r="R113" s="273"/>
      <c r="S113" s="274"/>
    </row>
    <row r="114" spans="1:19" ht="15.75" hidden="1" thickBot="1">
      <c r="A114" s="11"/>
      <c r="B114" s="12"/>
      <c r="C114" s="13"/>
      <c r="D114" s="275"/>
      <c r="E114" s="275"/>
      <c r="F114" s="276"/>
      <c r="G114" s="277"/>
      <c r="H114" s="278"/>
      <c r="I114" s="278"/>
      <c r="J114" s="279"/>
      <c r="K114" s="279"/>
      <c r="L114" s="279"/>
      <c r="M114" s="280"/>
      <c r="N114" s="14"/>
      <c r="O114" s="15"/>
      <c r="P114" s="309"/>
      <c r="Q114" s="309"/>
      <c r="R114" s="309"/>
      <c r="S114" s="310"/>
    </row>
    <row r="115" spans="1:22" ht="15" hidden="1" thickTop="1">
      <c r="A115" s="18"/>
      <c r="B115" s="19"/>
      <c r="C115" s="20"/>
      <c r="D115" s="283"/>
      <c r="E115" s="284"/>
      <c r="F115" s="283"/>
      <c r="G115" s="284"/>
      <c r="H115" s="283"/>
      <c r="I115" s="284"/>
      <c r="J115" s="283"/>
      <c r="K115" s="284"/>
      <c r="L115" s="283"/>
      <c r="M115" s="284"/>
      <c r="N115" s="21"/>
      <c r="O115" s="22"/>
      <c r="P115" s="23"/>
      <c r="Q115" s="24"/>
      <c r="R115" s="285"/>
      <c r="S115" s="286"/>
      <c r="T115" s="287"/>
      <c r="U115" s="288"/>
      <c r="V115" s="25"/>
    </row>
    <row r="116" spans="1:22" ht="15" hidden="1">
      <c r="A116" s="26"/>
      <c r="B116" s="27"/>
      <c r="C116" s="28"/>
      <c r="D116" s="29"/>
      <c r="E116" s="30"/>
      <c r="F116" s="31"/>
      <c r="G116" s="32"/>
      <c r="H116" s="31"/>
      <c r="I116" s="32"/>
      <c r="J116" s="31"/>
      <c r="K116" s="32"/>
      <c r="L116" s="31"/>
      <c r="M116" s="32"/>
      <c r="N116" s="33"/>
      <c r="O116" s="34"/>
      <c r="P116" s="35"/>
      <c r="Q116" s="36"/>
      <c r="R116" s="289"/>
      <c r="S116" s="290"/>
      <c r="T116" s="37"/>
      <c r="U116" s="37"/>
      <c r="V116" s="38"/>
    </row>
    <row r="117" spans="1:22" ht="15" hidden="1">
      <c r="A117" s="39"/>
      <c r="B117" s="27"/>
      <c r="C117" s="28"/>
      <c r="D117" s="40"/>
      <c r="E117" s="41"/>
      <c r="F117" s="42"/>
      <c r="G117" s="43"/>
      <c r="H117" s="40"/>
      <c r="I117" s="41"/>
      <c r="J117" s="40"/>
      <c r="K117" s="41"/>
      <c r="L117" s="40"/>
      <c r="M117" s="41"/>
      <c r="N117" s="33"/>
      <c r="O117" s="34"/>
      <c r="P117" s="35"/>
      <c r="Q117" s="36"/>
      <c r="R117" s="289"/>
      <c r="S117" s="290"/>
      <c r="T117" s="37"/>
      <c r="U117" s="37"/>
      <c r="V117" s="38"/>
    </row>
    <row r="118" spans="1:22" ht="15" hidden="1">
      <c r="A118" s="39"/>
      <c r="B118" s="27"/>
      <c r="C118" s="28"/>
      <c r="D118" s="40"/>
      <c r="E118" s="41"/>
      <c r="F118" s="40"/>
      <c r="G118" s="41"/>
      <c r="H118" s="42"/>
      <c r="I118" s="43"/>
      <c r="J118" s="40"/>
      <c r="K118" s="41"/>
      <c r="L118" s="40"/>
      <c r="M118" s="41"/>
      <c r="N118" s="33"/>
      <c r="O118" s="34"/>
      <c r="P118" s="35"/>
      <c r="Q118" s="36"/>
      <c r="R118" s="289"/>
      <c r="S118" s="290"/>
      <c r="T118" s="37"/>
      <c r="U118" s="37"/>
      <c r="V118" s="38"/>
    </row>
    <row r="119" spans="1:22" ht="15.75" hidden="1" thickBot="1">
      <c r="A119" s="39"/>
      <c r="B119" s="44"/>
      <c r="C119" s="28"/>
      <c r="D119" s="40"/>
      <c r="E119" s="41"/>
      <c r="F119" s="40"/>
      <c r="G119" s="41"/>
      <c r="H119" s="40"/>
      <c r="I119" s="41"/>
      <c r="J119" s="42"/>
      <c r="K119" s="43"/>
      <c r="L119" s="40"/>
      <c r="M119" s="41"/>
      <c r="N119" s="33"/>
      <c r="O119" s="34"/>
      <c r="P119" s="35"/>
      <c r="Q119" s="36"/>
      <c r="R119" s="291"/>
      <c r="S119" s="292"/>
      <c r="T119" s="37"/>
      <c r="U119" s="37"/>
      <c r="V119" s="38"/>
    </row>
    <row r="120" spans="1:24" ht="15" hidden="1" thickTop="1">
      <c r="A120" s="45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  <c r="S120" s="49"/>
      <c r="T120" s="50"/>
      <c r="U120" s="51"/>
      <c r="V120" s="52"/>
      <c r="W120" s="51"/>
      <c r="X120" s="53"/>
    </row>
    <row r="121" spans="1:22" ht="15" hidden="1" thickBot="1">
      <c r="A121" s="54"/>
      <c r="B121" s="55"/>
      <c r="C121" s="56"/>
      <c r="D121" s="56"/>
      <c r="E121" s="57"/>
      <c r="F121" s="293"/>
      <c r="G121" s="294"/>
      <c r="H121" s="265"/>
      <c r="I121" s="266"/>
      <c r="J121" s="265"/>
      <c r="K121" s="266"/>
      <c r="L121" s="265"/>
      <c r="M121" s="266"/>
      <c r="N121" s="265"/>
      <c r="O121" s="266"/>
      <c r="P121" s="267"/>
      <c r="Q121" s="268"/>
      <c r="S121" s="58"/>
      <c r="T121" s="59"/>
      <c r="U121" s="60"/>
      <c r="V121" s="25"/>
    </row>
    <row r="122" spans="1:34" ht="15" hidden="1">
      <c r="A122" s="61"/>
      <c r="B122" s="62"/>
      <c r="C122" s="62"/>
      <c r="D122" s="63"/>
      <c r="E122" s="64"/>
      <c r="F122" s="299"/>
      <c r="G122" s="300"/>
      <c r="H122" s="301"/>
      <c r="I122" s="302"/>
      <c r="J122" s="301"/>
      <c r="K122" s="302"/>
      <c r="L122" s="301"/>
      <c r="M122" s="302"/>
      <c r="N122" s="295"/>
      <c r="O122" s="296"/>
      <c r="P122" s="65"/>
      <c r="Q122" s="66"/>
      <c r="R122" s="67"/>
      <c r="S122" s="68"/>
      <c r="T122" s="69"/>
      <c r="U122" s="70"/>
      <c r="V122" s="71"/>
      <c r="Y122" s="72">
        <f aca="true" t="shared" si="30" ref="Y122:Y127">IF(F122="",0,IF(LEFT(F122,1)="-",ABS(F122),(IF(F122&gt;9,F122+2,11))))</f>
        <v>0</v>
      </c>
      <c r="Z122" s="73">
        <f aca="true" t="shared" si="31" ref="Z122:Z127">IF(F122="",0,IF(LEFT(F122,1)="-",(IF(ABS(F122)&gt;9,(ABS(F122)+2),11)),F122))</f>
        <v>0</v>
      </c>
      <c r="AA122" s="72">
        <f aca="true" t="shared" si="32" ref="AA122:AA127">IF(H122="",0,IF(LEFT(H122,1)="-",ABS(H122),(IF(H122&gt;9,H122+2,11))))</f>
        <v>0</v>
      </c>
      <c r="AB122" s="73">
        <f aca="true" t="shared" si="33" ref="AB122:AB127">IF(H122="",0,IF(LEFT(H122,1)="-",(IF(ABS(H122)&gt;9,(ABS(H122)+2),11)),H122))</f>
        <v>0</v>
      </c>
      <c r="AC122" s="72">
        <f aca="true" t="shared" si="34" ref="AC122:AC127">IF(J122="",0,IF(LEFT(J122,1)="-",ABS(J122),(IF(J122&gt;9,J122+2,11))))</f>
        <v>0</v>
      </c>
      <c r="AD122" s="73">
        <f aca="true" t="shared" si="35" ref="AD122:AD127">IF(J122="",0,IF(LEFT(J122,1)="-",(IF(ABS(J122)&gt;9,(ABS(J122)+2),11)),J122))</f>
        <v>0</v>
      </c>
      <c r="AE122" s="72">
        <f aca="true" t="shared" si="36" ref="AE122:AE127">IF(L122="",0,IF(LEFT(L122,1)="-",ABS(L122),(IF(L122&gt;9,L122+2,11))))</f>
        <v>0</v>
      </c>
      <c r="AF122" s="73">
        <f aca="true" t="shared" si="37" ref="AF122:AF127">IF(L122="",0,IF(LEFT(L122,1)="-",(IF(ABS(L122)&gt;9,(ABS(L122)+2),11)),L122))</f>
        <v>0</v>
      </c>
      <c r="AG122" s="72">
        <f aca="true" t="shared" si="38" ref="AG122:AG127">IF(N122="",0,IF(LEFT(N122,1)="-",ABS(N122),(IF(N122&gt;9,N122+2,11))))</f>
        <v>0</v>
      </c>
      <c r="AH122" s="73">
        <f aca="true" t="shared" si="39" ref="AH122:AH127">IF(N122="",0,IF(LEFT(N122,1)="-",(IF(ABS(N122)&gt;9,(ABS(N122)+2),11)),N122))</f>
        <v>0</v>
      </c>
    </row>
    <row r="123" spans="1:34" ht="15" hidden="1">
      <c r="A123" s="61"/>
      <c r="B123" s="62"/>
      <c r="C123" s="62"/>
      <c r="D123" s="74"/>
      <c r="E123" s="64"/>
      <c r="F123" s="297"/>
      <c r="G123" s="298"/>
      <c r="H123" s="297"/>
      <c r="I123" s="298"/>
      <c r="J123" s="297"/>
      <c r="K123" s="298"/>
      <c r="L123" s="297"/>
      <c r="M123" s="298"/>
      <c r="N123" s="297"/>
      <c r="O123" s="298"/>
      <c r="P123" s="65"/>
      <c r="Q123" s="66"/>
      <c r="R123" s="75"/>
      <c r="S123" s="76"/>
      <c r="T123" s="69"/>
      <c r="U123" s="70"/>
      <c r="V123" s="71"/>
      <c r="Y123" s="77">
        <f t="shared" si="30"/>
        <v>0</v>
      </c>
      <c r="Z123" s="78">
        <f t="shared" si="31"/>
        <v>0</v>
      </c>
      <c r="AA123" s="77">
        <f t="shared" si="32"/>
        <v>0</v>
      </c>
      <c r="AB123" s="78">
        <f t="shared" si="33"/>
        <v>0</v>
      </c>
      <c r="AC123" s="77">
        <f t="shared" si="34"/>
        <v>0</v>
      </c>
      <c r="AD123" s="78">
        <f t="shared" si="35"/>
        <v>0</v>
      </c>
      <c r="AE123" s="77">
        <f t="shared" si="36"/>
        <v>0</v>
      </c>
      <c r="AF123" s="78">
        <f t="shared" si="37"/>
        <v>0</v>
      </c>
      <c r="AG123" s="77">
        <f t="shared" si="38"/>
        <v>0</v>
      </c>
      <c r="AH123" s="78">
        <f t="shared" si="39"/>
        <v>0</v>
      </c>
    </row>
    <row r="124" spans="1:34" ht="15.75" hidden="1" thickBot="1">
      <c r="A124" s="61"/>
      <c r="B124" s="79"/>
      <c r="C124" s="79"/>
      <c r="D124" s="56"/>
      <c r="E124" s="57"/>
      <c r="F124" s="303"/>
      <c r="G124" s="304"/>
      <c r="H124" s="303"/>
      <c r="I124" s="304"/>
      <c r="J124" s="303"/>
      <c r="K124" s="304"/>
      <c r="L124" s="303"/>
      <c r="M124" s="304"/>
      <c r="N124" s="303"/>
      <c r="O124" s="304"/>
      <c r="P124" s="65"/>
      <c r="Q124" s="66"/>
      <c r="R124" s="75"/>
      <c r="S124" s="76"/>
      <c r="T124" s="69"/>
      <c r="U124" s="70"/>
      <c r="V124" s="71"/>
      <c r="Y124" s="77">
        <f t="shared" si="30"/>
        <v>0</v>
      </c>
      <c r="Z124" s="78">
        <f t="shared" si="31"/>
        <v>0</v>
      </c>
      <c r="AA124" s="77">
        <f t="shared" si="32"/>
        <v>0</v>
      </c>
      <c r="AB124" s="78">
        <f t="shared" si="33"/>
        <v>0</v>
      </c>
      <c r="AC124" s="77">
        <f t="shared" si="34"/>
        <v>0</v>
      </c>
      <c r="AD124" s="78">
        <f t="shared" si="35"/>
        <v>0</v>
      </c>
      <c r="AE124" s="77">
        <f t="shared" si="36"/>
        <v>0</v>
      </c>
      <c r="AF124" s="78">
        <f t="shared" si="37"/>
        <v>0</v>
      </c>
      <c r="AG124" s="77">
        <f t="shared" si="38"/>
        <v>0</v>
      </c>
      <c r="AH124" s="78">
        <f t="shared" si="39"/>
        <v>0</v>
      </c>
    </row>
    <row r="125" spans="1:34" ht="15" hidden="1">
      <c r="A125" s="61"/>
      <c r="B125" s="62"/>
      <c r="C125" s="62"/>
      <c r="D125" s="63"/>
      <c r="E125" s="64"/>
      <c r="F125" s="301"/>
      <c r="G125" s="302"/>
      <c r="H125" s="301"/>
      <c r="I125" s="302"/>
      <c r="J125" s="301"/>
      <c r="K125" s="302"/>
      <c r="L125" s="301"/>
      <c r="M125" s="302"/>
      <c r="N125" s="301"/>
      <c r="O125" s="302"/>
      <c r="P125" s="65"/>
      <c r="Q125" s="66"/>
      <c r="R125" s="75"/>
      <c r="S125" s="76"/>
      <c r="T125" s="69"/>
      <c r="U125" s="70"/>
      <c r="V125" s="71"/>
      <c r="Y125" s="77">
        <f t="shared" si="30"/>
        <v>0</v>
      </c>
      <c r="Z125" s="78">
        <f t="shared" si="31"/>
        <v>0</v>
      </c>
      <c r="AA125" s="77">
        <f t="shared" si="32"/>
        <v>0</v>
      </c>
      <c r="AB125" s="78">
        <f t="shared" si="33"/>
        <v>0</v>
      </c>
      <c r="AC125" s="77">
        <f t="shared" si="34"/>
        <v>0</v>
      </c>
      <c r="AD125" s="78">
        <f t="shared" si="35"/>
        <v>0</v>
      </c>
      <c r="AE125" s="77">
        <f t="shared" si="36"/>
        <v>0</v>
      </c>
      <c r="AF125" s="78">
        <f t="shared" si="37"/>
        <v>0</v>
      </c>
      <c r="AG125" s="77">
        <f t="shared" si="38"/>
        <v>0</v>
      </c>
      <c r="AH125" s="78">
        <f t="shared" si="39"/>
        <v>0</v>
      </c>
    </row>
    <row r="126" spans="1:34" ht="15" hidden="1">
      <c r="A126" s="61"/>
      <c r="B126" s="62"/>
      <c r="C126" s="62"/>
      <c r="D126" s="74"/>
      <c r="E126" s="64"/>
      <c r="F126" s="297"/>
      <c r="G126" s="298"/>
      <c r="H126" s="297"/>
      <c r="I126" s="298"/>
      <c r="J126" s="307"/>
      <c r="K126" s="308"/>
      <c r="L126" s="297"/>
      <c r="M126" s="298"/>
      <c r="N126" s="297"/>
      <c r="O126" s="298"/>
      <c r="P126" s="65"/>
      <c r="Q126" s="66"/>
      <c r="R126" s="75"/>
      <c r="S126" s="76"/>
      <c r="T126" s="69"/>
      <c r="U126" s="70"/>
      <c r="V126" s="71"/>
      <c r="Y126" s="77">
        <f t="shared" si="30"/>
        <v>0</v>
      </c>
      <c r="Z126" s="78">
        <f t="shared" si="31"/>
        <v>0</v>
      </c>
      <c r="AA126" s="77">
        <f t="shared" si="32"/>
        <v>0</v>
      </c>
      <c r="AB126" s="78">
        <f t="shared" si="33"/>
        <v>0</v>
      </c>
      <c r="AC126" s="77">
        <f t="shared" si="34"/>
        <v>0</v>
      </c>
      <c r="AD126" s="78">
        <f t="shared" si="35"/>
        <v>0</v>
      </c>
      <c r="AE126" s="77">
        <f t="shared" si="36"/>
        <v>0</v>
      </c>
      <c r="AF126" s="78">
        <f t="shared" si="37"/>
        <v>0</v>
      </c>
      <c r="AG126" s="77">
        <f t="shared" si="38"/>
        <v>0</v>
      </c>
      <c r="AH126" s="78">
        <f t="shared" si="39"/>
        <v>0</v>
      </c>
    </row>
    <row r="127" spans="1:34" ht="15.75" hidden="1" thickBot="1">
      <c r="A127" s="80"/>
      <c r="B127" s="81"/>
      <c r="C127" s="81"/>
      <c r="D127" s="82"/>
      <c r="E127" s="83"/>
      <c r="F127" s="305"/>
      <c r="G127" s="306"/>
      <c r="H127" s="305"/>
      <c r="I127" s="306"/>
      <c r="J127" s="305"/>
      <c r="K127" s="306"/>
      <c r="L127" s="305"/>
      <c r="M127" s="306"/>
      <c r="N127" s="305"/>
      <c r="O127" s="306"/>
      <c r="P127" s="84"/>
      <c r="Q127" s="85"/>
      <c r="R127" s="86"/>
      <c r="S127" s="16"/>
      <c r="T127" s="69"/>
      <c r="U127" s="70"/>
      <c r="V127" s="71"/>
      <c r="Y127" s="87">
        <f t="shared" si="30"/>
        <v>0</v>
      </c>
      <c r="Z127" s="88">
        <f t="shared" si="31"/>
        <v>0</v>
      </c>
      <c r="AA127" s="87">
        <f t="shared" si="32"/>
        <v>0</v>
      </c>
      <c r="AB127" s="88">
        <f t="shared" si="33"/>
        <v>0</v>
      </c>
      <c r="AC127" s="87">
        <f t="shared" si="34"/>
        <v>0</v>
      </c>
      <c r="AD127" s="88">
        <f t="shared" si="35"/>
        <v>0</v>
      </c>
      <c r="AE127" s="87">
        <f t="shared" si="36"/>
        <v>0</v>
      </c>
      <c r="AF127" s="88">
        <f t="shared" si="37"/>
        <v>0</v>
      </c>
      <c r="AG127" s="87">
        <f t="shared" si="38"/>
        <v>0</v>
      </c>
      <c r="AH127" s="88">
        <f t="shared" si="39"/>
        <v>0</v>
      </c>
    </row>
    <row r="128" ht="15.75" hidden="1" thickBot="1" thickTop="1"/>
    <row r="129" spans="1:19" ht="15.75" hidden="1" thickTop="1">
      <c r="A129" s="3"/>
      <c r="B129" s="4"/>
      <c r="C129" s="5"/>
      <c r="D129" s="5"/>
      <c r="E129" s="5"/>
      <c r="F129" s="6"/>
      <c r="G129" s="5"/>
      <c r="H129" s="7"/>
      <c r="I129" s="8"/>
      <c r="J129" s="271"/>
      <c r="K129" s="271"/>
      <c r="L129" s="271"/>
      <c r="M129" s="272"/>
      <c r="N129" s="9"/>
      <c r="O129" s="10"/>
      <c r="P129" s="273"/>
      <c r="Q129" s="273"/>
      <c r="R129" s="273"/>
      <c r="S129" s="274"/>
    </row>
    <row r="130" spans="1:19" ht="15.75" hidden="1" thickBot="1">
      <c r="A130" s="11"/>
      <c r="B130" s="12"/>
      <c r="C130" s="13"/>
      <c r="D130" s="275"/>
      <c r="E130" s="275"/>
      <c r="F130" s="276"/>
      <c r="G130" s="277"/>
      <c r="H130" s="278"/>
      <c r="I130" s="278"/>
      <c r="J130" s="279"/>
      <c r="K130" s="279"/>
      <c r="L130" s="279"/>
      <c r="M130" s="280"/>
      <c r="N130" s="14"/>
      <c r="O130" s="15"/>
      <c r="P130" s="309"/>
      <c r="Q130" s="309"/>
      <c r="R130" s="309"/>
      <c r="S130" s="310"/>
    </row>
    <row r="131" spans="1:22" ht="15" hidden="1" thickTop="1">
      <c r="A131" s="18"/>
      <c r="B131" s="19"/>
      <c r="C131" s="20"/>
      <c r="D131" s="283"/>
      <c r="E131" s="284"/>
      <c r="F131" s="283"/>
      <c r="G131" s="284"/>
      <c r="H131" s="283"/>
      <c r="I131" s="284"/>
      <c r="J131" s="283"/>
      <c r="K131" s="284"/>
      <c r="L131" s="283"/>
      <c r="M131" s="284"/>
      <c r="N131" s="21"/>
      <c r="O131" s="22"/>
      <c r="P131" s="23"/>
      <c r="Q131" s="24"/>
      <c r="R131" s="285"/>
      <c r="S131" s="286"/>
      <c r="T131" s="287"/>
      <c r="U131" s="288"/>
      <c r="V131" s="25"/>
    </row>
    <row r="132" spans="1:22" ht="15" hidden="1">
      <c r="A132" s="26"/>
      <c r="B132" s="27"/>
      <c r="C132" s="28"/>
      <c r="D132" s="29"/>
      <c r="E132" s="30"/>
      <c r="F132" s="31"/>
      <c r="G132" s="32"/>
      <c r="H132" s="31"/>
      <c r="I132" s="32"/>
      <c r="J132" s="31"/>
      <c r="K132" s="32"/>
      <c r="L132" s="31"/>
      <c r="M132" s="32"/>
      <c r="N132" s="33"/>
      <c r="O132" s="34"/>
      <c r="P132" s="35"/>
      <c r="Q132" s="36"/>
      <c r="R132" s="289"/>
      <c r="S132" s="290"/>
      <c r="T132" s="37"/>
      <c r="U132" s="37"/>
      <c r="V132" s="38"/>
    </row>
    <row r="133" spans="1:22" ht="15" hidden="1">
      <c r="A133" s="39"/>
      <c r="B133" s="27"/>
      <c r="C133" s="28"/>
      <c r="D133" s="40"/>
      <c r="E133" s="41"/>
      <c r="F133" s="42"/>
      <c r="G133" s="43"/>
      <c r="H133" s="40"/>
      <c r="I133" s="41"/>
      <c r="J133" s="40"/>
      <c r="K133" s="41"/>
      <c r="L133" s="40"/>
      <c r="M133" s="41"/>
      <c r="N133" s="33"/>
      <c r="O133" s="34"/>
      <c r="P133" s="35"/>
      <c r="Q133" s="36"/>
      <c r="R133" s="289"/>
      <c r="S133" s="290"/>
      <c r="T133" s="37"/>
      <c r="U133" s="37"/>
      <c r="V133" s="38"/>
    </row>
    <row r="134" spans="1:22" ht="15" hidden="1">
      <c r="A134" s="39"/>
      <c r="B134" s="27"/>
      <c r="C134" s="28"/>
      <c r="D134" s="40"/>
      <c r="E134" s="41"/>
      <c r="F134" s="40"/>
      <c r="G134" s="41"/>
      <c r="H134" s="42"/>
      <c r="I134" s="43"/>
      <c r="J134" s="40"/>
      <c r="K134" s="41"/>
      <c r="L134" s="40"/>
      <c r="M134" s="41"/>
      <c r="N134" s="33"/>
      <c r="O134" s="34"/>
      <c r="P134" s="35"/>
      <c r="Q134" s="36"/>
      <c r="R134" s="289"/>
      <c r="S134" s="290"/>
      <c r="T134" s="37"/>
      <c r="U134" s="37"/>
      <c r="V134" s="38"/>
    </row>
    <row r="135" spans="1:22" ht="15.75" hidden="1" thickBot="1">
      <c r="A135" s="39"/>
      <c r="B135" s="44"/>
      <c r="C135" s="28"/>
      <c r="D135" s="40"/>
      <c r="E135" s="41"/>
      <c r="F135" s="40"/>
      <c r="G135" s="41"/>
      <c r="H135" s="40"/>
      <c r="I135" s="41"/>
      <c r="J135" s="42"/>
      <c r="K135" s="43"/>
      <c r="L135" s="40"/>
      <c r="M135" s="41"/>
      <c r="N135" s="33"/>
      <c r="O135" s="34"/>
      <c r="P135" s="35"/>
      <c r="Q135" s="36"/>
      <c r="R135" s="291"/>
      <c r="S135" s="292"/>
      <c r="T135" s="37"/>
      <c r="U135" s="37"/>
      <c r="V135" s="38"/>
    </row>
    <row r="136" spans="1:24" ht="15" hidden="1" thickTop="1">
      <c r="A136" s="45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  <c r="S136" s="49"/>
      <c r="T136" s="50"/>
      <c r="U136" s="51"/>
      <c r="V136" s="52"/>
      <c r="W136" s="51"/>
      <c r="X136" s="53"/>
    </row>
    <row r="137" spans="1:22" ht="15" hidden="1" thickBot="1">
      <c r="A137" s="54"/>
      <c r="B137" s="55"/>
      <c r="C137" s="56"/>
      <c r="D137" s="56"/>
      <c r="E137" s="57"/>
      <c r="F137" s="293"/>
      <c r="G137" s="294"/>
      <c r="H137" s="265"/>
      <c r="I137" s="266"/>
      <c r="J137" s="265"/>
      <c r="K137" s="266"/>
      <c r="L137" s="265"/>
      <c r="M137" s="266"/>
      <c r="N137" s="265"/>
      <c r="O137" s="266"/>
      <c r="P137" s="267"/>
      <c r="Q137" s="268"/>
      <c r="S137" s="58"/>
      <c r="T137" s="59"/>
      <c r="U137" s="60"/>
      <c r="V137" s="25"/>
    </row>
    <row r="138" spans="1:34" ht="15" hidden="1">
      <c r="A138" s="61"/>
      <c r="B138" s="62"/>
      <c r="C138" s="62"/>
      <c r="D138" s="63"/>
      <c r="E138" s="64"/>
      <c r="F138" s="299"/>
      <c r="G138" s="300"/>
      <c r="H138" s="301"/>
      <c r="I138" s="302"/>
      <c r="J138" s="301"/>
      <c r="K138" s="302"/>
      <c r="L138" s="301"/>
      <c r="M138" s="302"/>
      <c r="N138" s="295"/>
      <c r="O138" s="296"/>
      <c r="P138" s="65"/>
      <c r="Q138" s="66"/>
      <c r="R138" s="67"/>
      <c r="S138" s="68"/>
      <c r="T138" s="69"/>
      <c r="U138" s="70"/>
      <c r="V138" s="71"/>
      <c r="Y138" s="72">
        <f aca="true" t="shared" si="40" ref="Y138:Y143">IF(F138="",0,IF(LEFT(F138,1)="-",ABS(F138),(IF(F138&gt;9,F138+2,11))))</f>
        <v>0</v>
      </c>
      <c r="Z138" s="73">
        <f aca="true" t="shared" si="41" ref="Z138:Z143">IF(F138="",0,IF(LEFT(F138,1)="-",(IF(ABS(F138)&gt;9,(ABS(F138)+2),11)),F138))</f>
        <v>0</v>
      </c>
      <c r="AA138" s="72">
        <f aca="true" t="shared" si="42" ref="AA138:AA143">IF(H138="",0,IF(LEFT(H138,1)="-",ABS(H138),(IF(H138&gt;9,H138+2,11))))</f>
        <v>0</v>
      </c>
      <c r="AB138" s="73">
        <f aca="true" t="shared" si="43" ref="AB138:AB143">IF(H138="",0,IF(LEFT(H138,1)="-",(IF(ABS(H138)&gt;9,(ABS(H138)+2),11)),H138))</f>
        <v>0</v>
      </c>
      <c r="AC138" s="72">
        <f aca="true" t="shared" si="44" ref="AC138:AC143">IF(J138="",0,IF(LEFT(J138,1)="-",ABS(J138),(IF(J138&gt;9,J138+2,11))))</f>
        <v>0</v>
      </c>
      <c r="AD138" s="73">
        <f aca="true" t="shared" si="45" ref="AD138:AD143">IF(J138="",0,IF(LEFT(J138,1)="-",(IF(ABS(J138)&gt;9,(ABS(J138)+2),11)),J138))</f>
        <v>0</v>
      </c>
      <c r="AE138" s="72">
        <f aca="true" t="shared" si="46" ref="AE138:AE143">IF(L138="",0,IF(LEFT(L138,1)="-",ABS(L138),(IF(L138&gt;9,L138+2,11))))</f>
        <v>0</v>
      </c>
      <c r="AF138" s="73">
        <f aca="true" t="shared" si="47" ref="AF138:AF143">IF(L138="",0,IF(LEFT(L138,1)="-",(IF(ABS(L138)&gt;9,(ABS(L138)+2),11)),L138))</f>
        <v>0</v>
      </c>
      <c r="AG138" s="72">
        <f aca="true" t="shared" si="48" ref="AG138:AG143">IF(N138="",0,IF(LEFT(N138,1)="-",ABS(N138),(IF(N138&gt;9,N138+2,11))))</f>
        <v>0</v>
      </c>
      <c r="AH138" s="73">
        <f aca="true" t="shared" si="49" ref="AH138:AH143">IF(N138="",0,IF(LEFT(N138,1)="-",(IF(ABS(N138)&gt;9,(ABS(N138)+2),11)),N138))</f>
        <v>0</v>
      </c>
    </row>
    <row r="139" spans="1:34" ht="15" hidden="1">
      <c r="A139" s="61"/>
      <c r="B139" s="62"/>
      <c r="C139" s="62"/>
      <c r="D139" s="74"/>
      <c r="E139" s="64"/>
      <c r="F139" s="297"/>
      <c r="G139" s="298"/>
      <c r="H139" s="297"/>
      <c r="I139" s="298"/>
      <c r="J139" s="297"/>
      <c r="K139" s="298"/>
      <c r="L139" s="297"/>
      <c r="M139" s="298"/>
      <c r="N139" s="297"/>
      <c r="O139" s="298"/>
      <c r="P139" s="65"/>
      <c r="Q139" s="66"/>
      <c r="R139" s="75"/>
      <c r="S139" s="76"/>
      <c r="T139" s="69"/>
      <c r="U139" s="70"/>
      <c r="V139" s="71"/>
      <c r="Y139" s="77">
        <f t="shared" si="40"/>
        <v>0</v>
      </c>
      <c r="Z139" s="78">
        <f t="shared" si="41"/>
        <v>0</v>
      </c>
      <c r="AA139" s="77">
        <f t="shared" si="42"/>
        <v>0</v>
      </c>
      <c r="AB139" s="78">
        <f t="shared" si="43"/>
        <v>0</v>
      </c>
      <c r="AC139" s="77">
        <f t="shared" si="44"/>
        <v>0</v>
      </c>
      <c r="AD139" s="78">
        <f t="shared" si="45"/>
        <v>0</v>
      </c>
      <c r="AE139" s="77">
        <f t="shared" si="46"/>
        <v>0</v>
      </c>
      <c r="AF139" s="78">
        <f t="shared" si="47"/>
        <v>0</v>
      </c>
      <c r="AG139" s="77">
        <f t="shared" si="48"/>
        <v>0</v>
      </c>
      <c r="AH139" s="78">
        <f t="shared" si="49"/>
        <v>0</v>
      </c>
    </row>
    <row r="140" spans="1:34" ht="15.75" hidden="1" thickBot="1">
      <c r="A140" s="61"/>
      <c r="B140" s="79"/>
      <c r="C140" s="79"/>
      <c r="D140" s="56"/>
      <c r="E140" s="57"/>
      <c r="F140" s="303"/>
      <c r="G140" s="304"/>
      <c r="H140" s="303"/>
      <c r="I140" s="304"/>
      <c r="J140" s="303"/>
      <c r="K140" s="304"/>
      <c r="L140" s="303"/>
      <c r="M140" s="304"/>
      <c r="N140" s="303"/>
      <c r="O140" s="304"/>
      <c r="P140" s="65"/>
      <c r="Q140" s="66"/>
      <c r="R140" s="75"/>
      <c r="S140" s="76"/>
      <c r="T140" s="69"/>
      <c r="U140" s="70"/>
      <c r="V140" s="71"/>
      <c r="Y140" s="77">
        <f t="shared" si="40"/>
        <v>0</v>
      </c>
      <c r="Z140" s="78">
        <f t="shared" si="41"/>
        <v>0</v>
      </c>
      <c r="AA140" s="77">
        <f t="shared" si="42"/>
        <v>0</v>
      </c>
      <c r="AB140" s="78">
        <f t="shared" si="43"/>
        <v>0</v>
      </c>
      <c r="AC140" s="77">
        <f t="shared" si="44"/>
        <v>0</v>
      </c>
      <c r="AD140" s="78">
        <f t="shared" si="45"/>
        <v>0</v>
      </c>
      <c r="AE140" s="77">
        <f t="shared" si="46"/>
        <v>0</v>
      </c>
      <c r="AF140" s="78">
        <f t="shared" si="47"/>
        <v>0</v>
      </c>
      <c r="AG140" s="77">
        <f t="shared" si="48"/>
        <v>0</v>
      </c>
      <c r="AH140" s="78">
        <f t="shared" si="49"/>
        <v>0</v>
      </c>
    </row>
    <row r="141" spans="1:34" ht="15" hidden="1">
      <c r="A141" s="61"/>
      <c r="B141" s="62"/>
      <c r="C141" s="62"/>
      <c r="D141" s="63"/>
      <c r="E141" s="64"/>
      <c r="F141" s="301"/>
      <c r="G141" s="302"/>
      <c r="H141" s="301"/>
      <c r="I141" s="302"/>
      <c r="J141" s="301"/>
      <c r="K141" s="302"/>
      <c r="L141" s="301"/>
      <c r="M141" s="302"/>
      <c r="N141" s="301"/>
      <c r="O141" s="302"/>
      <c r="P141" s="65"/>
      <c r="Q141" s="66"/>
      <c r="R141" s="75"/>
      <c r="S141" s="76"/>
      <c r="T141" s="69"/>
      <c r="U141" s="70"/>
      <c r="V141" s="71"/>
      <c r="Y141" s="77">
        <f t="shared" si="40"/>
        <v>0</v>
      </c>
      <c r="Z141" s="78">
        <f t="shared" si="41"/>
        <v>0</v>
      </c>
      <c r="AA141" s="77">
        <f t="shared" si="42"/>
        <v>0</v>
      </c>
      <c r="AB141" s="78">
        <f t="shared" si="43"/>
        <v>0</v>
      </c>
      <c r="AC141" s="77">
        <f t="shared" si="44"/>
        <v>0</v>
      </c>
      <c r="AD141" s="78">
        <f t="shared" si="45"/>
        <v>0</v>
      </c>
      <c r="AE141" s="77">
        <f t="shared" si="46"/>
        <v>0</v>
      </c>
      <c r="AF141" s="78">
        <f t="shared" si="47"/>
        <v>0</v>
      </c>
      <c r="AG141" s="77">
        <f t="shared" si="48"/>
        <v>0</v>
      </c>
      <c r="AH141" s="78">
        <f t="shared" si="49"/>
        <v>0</v>
      </c>
    </row>
    <row r="142" spans="1:34" ht="15" hidden="1">
      <c r="A142" s="61"/>
      <c r="B142" s="62"/>
      <c r="C142" s="62"/>
      <c r="D142" s="74"/>
      <c r="E142" s="64"/>
      <c r="F142" s="297"/>
      <c r="G142" s="298"/>
      <c r="H142" s="297"/>
      <c r="I142" s="298"/>
      <c r="J142" s="307"/>
      <c r="K142" s="308"/>
      <c r="L142" s="297"/>
      <c r="M142" s="298"/>
      <c r="N142" s="297"/>
      <c r="O142" s="298"/>
      <c r="P142" s="65"/>
      <c r="Q142" s="66"/>
      <c r="R142" s="75"/>
      <c r="S142" s="76"/>
      <c r="T142" s="69"/>
      <c r="U142" s="70"/>
      <c r="V142" s="71"/>
      <c r="Y142" s="77">
        <f t="shared" si="40"/>
        <v>0</v>
      </c>
      <c r="Z142" s="78">
        <f t="shared" si="41"/>
        <v>0</v>
      </c>
      <c r="AA142" s="77">
        <f t="shared" si="42"/>
        <v>0</v>
      </c>
      <c r="AB142" s="78">
        <f t="shared" si="43"/>
        <v>0</v>
      </c>
      <c r="AC142" s="77">
        <f t="shared" si="44"/>
        <v>0</v>
      </c>
      <c r="AD142" s="78">
        <f t="shared" si="45"/>
        <v>0</v>
      </c>
      <c r="AE142" s="77">
        <f t="shared" si="46"/>
        <v>0</v>
      </c>
      <c r="AF142" s="78">
        <f t="shared" si="47"/>
        <v>0</v>
      </c>
      <c r="AG142" s="77">
        <f t="shared" si="48"/>
        <v>0</v>
      </c>
      <c r="AH142" s="78">
        <f t="shared" si="49"/>
        <v>0</v>
      </c>
    </row>
    <row r="143" spans="1:34" ht="15.75" hidden="1" thickBot="1">
      <c r="A143" s="80"/>
      <c r="B143" s="81"/>
      <c r="C143" s="81"/>
      <c r="D143" s="82"/>
      <c r="E143" s="83"/>
      <c r="F143" s="305"/>
      <c r="G143" s="306"/>
      <c r="H143" s="305"/>
      <c r="I143" s="306"/>
      <c r="J143" s="305"/>
      <c r="K143" s="306"/>
      <c r="L143" s="305"/>
      <c r="M143" s="306"/>
      <c r="N143" s="305"/>
      <c r="O143" s="306"/>
      <c r="P143" s="84"/>
      <c r="Q143" s="85"/>
      <c r="R143" s="86"/>
      <c r="S143" s="16"/>
      <c r="T143" s="69"/>
      <c r="U143" s="70"/>
      <c r="V143" s="71"/>
      <c r="Y143" s="87">
        <f t="shared" si="40"/>
        <v>0</v>
      </c>
      <c r="Z143" s="88">
        <f t="shared" si="41"/>
        <v>0</v>
      </c>
      <c r="AA143" s="87">
        <f t="shared" si="42"/>
        <v>0</v>
      </c>
      <c r="AB143" s="88">
        <f t="shared" si="43"/>
        <v>0</v>
      </c>
      <c r="AC143" s="87">
        <f t="shared" si="44"/>
        <v>0</v>
      </c>
      <c r="AD143" s="88">
        <f t="shared" si="45"/>
        <v>0</v>
      </c>
      <c r="AE143" s="87">
        <f t="shared" si="46"/>
        <v>0</v>
      </c>
      <c r="AF143" s="88">
        <f t="shared" si="47"/>
        <v>0</v>
      </c>
      <c r="AG143" s="87">
        <f t="shared" si="48"/>
        <v>0</v>
      </c>
      <c r="AH143" s="88">
        <f t="shared" si="49"/>
        <v>0</v>
      </c>
    </row>
  </sheetData>
  <mergeCells count="477">
    <mergeCell ref="J1:M1"/>
    <mergeCell ref="P1:S1"/>
    <mergeCell ref="D2:F2"/>
    <mergeCell ref="G2:I2"/>
    <mergeCell ref="J2:M2"/>
    <mergeCell ref="P2:S2"/>
    <mergeCell ref="D3:E3"/>
    <mergeCell ref="F3:G3"/>
    <mergeCell ref="H3:I3"/>
    <mergeCell ref="J3:K3"/>
    <mergeCell ref="L3:M3"/>
    <mergeCell ref="R3:S3"/>
    <mergeCell ref="T3:U3"/>
    <mergeCell ref="R4:S4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J17:M17"/>
    <mergeCell ref="P17:S17"/>
    <mergeCell ref="D18:F18"/>
    <mergeCell ref="G18:I18"/>
    <mergeCell ref="J18:M18"/>
    <mergeCell ref="P18:S18"/>
    <mergeCell ref="D19:E19"/>
    <mergeCell ref="F19:G19"/>
    <mergeCell ref="H19:I19"/>
    <mergeCell ref="J19:K19"/>
    <mergeCell ref="L19:M19"/>
    <mergeCell ref="R19:S19"/>
    <mergeCell ref="T19:U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P33:S33"/>
    <mergeCell ref="D34:F34"/>
    <mergeCell ref="G34:I34"/>
    <mergeCell ref="J34:M34"/>
    <mergeCell ref="P34:S34"/>
    <mergeCell ref="D35:E35"/>
    <mergeCell ref="F35:G35"/>
    <mergeCell ref="H35:I35"/>
    <mergeCell ref="J35:K35"/>
    <mergeCell ref="L35:M35"/>
    <mergeCell ref="R35:S35"/>
    <mergeCell ref="T35:U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J49:M49"/>
    <mergeCell ref="P49:S49"/>
    <mergeCell ref="D50:F50"/>
    <mergeCell ref="G50:I50"/>
    <mergeCell ref="J50:M50"/>
    <mergeCell ref="R50:S50"/>
    <mergeCell ref="D51:E51"/>
    <mergeCell ref="F51:G51"/>
    <mergeCell ref="H51:I51"/>
    <mergeCell ref="J51:K51"/>
    <mergeCell ref="L51:M51"/>
    <mergeCell ref="R51:S51"/>
    <mergeCell ref="T51:U51"/>
    <mergeCell ref="R52:S52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J65:M65"/>
    <mergeCell ref="P65:S65"/>
    <mergeCell ref="D66:F66"/>
    <mergeCell ref="G66:I66"/>
    <mergeCell ref="J66:M66"/>
    <mergeCell ref="P66:S66"/>
    <mergeCell ref="D67:E67"/>
    <mergeCell ref="F67:G67"/>
    <mergeCell ref="H67:I67"/>
    <mergeCell ref="J67:K67"/>
    <mergeCell ref="L67:M67"/>
    <mergeCell ref="R67:S67"/>
    <mergeCell ref="T67:U67"/>
    <mergeCell ref="R68:S68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J81:M81"/>
    <mergeCell ref="P81:S81"/>
    <mergeCell ref="D82:F82"/>
    <mergeCell ref="G82:I82"/>
    <mergeCell ref="J82:M82"/>
    <mergeCell ref="P82:S82"/>
    <mergeCell ref="D83:E83"/>
    <mergeCell ref="F83:G83"/>
    <mergeCell ref="H83:I83"/>
    <mergeCell ref="J83:K83"/>
    <mergeCell ref="L83:M83"/>
    <mergeCell ref="R83:S83"/>
    <mergeCell ref="T83:U83"/>
    <mergeCell ref="R84:S84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J97:M97"/>
    <mergeCell ref="P97:S97"/>
    <mergeCell ref="D98:F98"/>
    <mergeCell ref="G98:I98"/>
    <mergeCell ref="J98:M98"/>
    <mergeCell ref="P98:S98"/>
    <mergeCell ref="D99:E99"/>
    <mergeCell ref="F99:G99"/>
    <mergeCell ref="H99:I99"/>
    <mergeCell ref="J99:K99"/>
    <mergeCell ref="L99:M99"/>
    <mergeCell ref="R99:S99"/>
    <mergeCell ref="T99:U99"/>
    <mergeCell ref="R100:S100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J113:M113"/>
    <mergeCell ref="P113:S113"/>
    <mergeCell ref="D114:F114"/>
    <mergeCell ref="G114:I114"/>
    <mergeCell ref="J114:M114"/>
    <mergeCell ref="P114:S114"/>
    <mergeCell ref="D115:E115"/>
    <mergeCell ref="F115:G115"/>
    <mergeCell ref="H115:I115"/>
    <mergeCell ref="J115:K115"/>
    <mergeCell ref="L115:M115"/>
    <mergeCell ref="R115:S115"/>
    <mergeCell ref="T115:U115"/>
    <mergeCell ref="R116:S116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J129:M129"/>
    <mergeCell ref="P129:S129"/>
    <mergeCell ref="D130:F130"/>
    <mergeCell ref="G130:I130"/>
    <mergeCell ref="J130:M130"/>
    <mergeCell ref="P130:S130"/>
    <mergeCell ref="D131:E131"/>
    <mergeCell ref="F131:G131"/>
    <mergeCell ref="H131:I131"/>
    <mergeCell ref="J131:K131"/>
    <mergeCell ref="L131:M131"/>
    <mergeCell ref="R131:S131"/>
    <mergeCell ref="T131:U131"/>
    <mergeCell ref="R132:S132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24"/>
  <dimension ref="A1:Z90"/>
  <sheetViews>
    <sheetView showGridLines="0" zoomScale="75" zoomScaleNormal="75" workbookViewId="0" topLeftCell="A1">
      <selection activeCell="G10" sqref="G10"/>
    </sheetView>
  </sheetViews>
  <sheetFormatPr defaultColWidth="8.88671875" defaultRowHeight="19.5" customHeight="1"/>
  <cols>
    <col min="1" max="1" width="4.3359375" style="89" customWidth="1"/>
    <col min="2" max="2" width="3.21484375" style="104" customWidth="1"/>
    <col min="3" max="3" width="30.88671875" style="89" customWidth="1"/>
    <col min="4" max="4" width="10.5546875" style="89" customWidth="1"/>
    <col min="5" max="8" width="15.21484375" style="104" customWidth="1"/>
    <col min="9" max="9" width="7.4453125" style="89" customWidth="1"/>
    <col min="10" max="10" width="6.21484375" style="89" customWidth="1"/>
    <col min="11" max="11" width="3.99609375" style="89" customWidth="1"/>
    <col min="12" max="12" width="3.21484375" style="89" customWidth="1"/>
    <col min="13" max="13" width="4.88671875" style="89" customWidth="1"/>
    <col min="14" max="14" width="6.88671875" style="89" customWidth="1"/>
    <col min="15" max="15" width="2.77734375" style="89" customWidth="1"/>
    <col min="16" max="16" width="8.21484375" style="89" customWidth="1"/>
    <col min="17" max="17" width="10.21484375" style="89" customWidth="1"/>
    <col min="18" max="18" width="5.77734375" style="89" customWidth="1"/>
    <col min="19" max="19" width="6.21484375" style="89" customWidth="1"/>
    <col min="20" max="20" width="3.99609375" style="89" customWidth="1"/>
    <col min="21" max="21" width="3.21484375" style="89" customWidth="1"/>
    <col min="22" max="22" width="4.88671875" style="89" customWidth="1"/>
    <col min="23" max="23" width="6.88671875" style="89" customWidth="1"/>
    <col min="24" max="24" width="2.77734375" style="89" customWidth="1"/>
    <col min="25" max="25" width="8.21484375" style="89" customWidth="1"/>
    <col min="26" max="26" width="10.21484375" style="89" customWidth="1"/>
    <col min="27" max="27" width="5.77734375" style="89" customWidth="1"/>
    <col min="28" max="16384" width="7.4453125" style="89" customWidth="1"/>
  </cols>
  <sheetData>
    <row r="1" spans="2:8" ht="19.5" customHeight="1">
      <c r="B1" s="200"/>
      <c r="C1" s="201" t="s">
        <v>129</v>
      </c>
      <c r="D1" s="314">
        <f>IF('[1]Ilmoittautuneet'!C1="","",'[1]Ilmoittautuneet'!C1)</f>
      </c>
      <c r="E1" s="315"/>
      <c r="F1" s="315"/>
      <c r="G1" s="200"/>
      <c r="H1" s="200"/>
    </row>
    <row r="2" spans="2:9" ht="19.5" customHeight="1">
      <c r="B2" s="90"/>
      <c r="C2" s="91" t="s">
        <v>201</v>
      </c>
      <c r="D2" s="318"/>
      <c r="E2" s="319"/>
      <c r="F2" s="92"/>
      <c r="G2" s="92"/>
      <c r="H2" s="92"/>
      <c r="I2" s="93"/>
    </row>
    <row r="3" spans="2:9" ht="19.5" customHeight="1">
      <c r="B3" s="90"/>
      <c r="C3" s="91" t="s">
        <v>131</v>
      </c>
      <c r="D3" s="316"/>
      <c r="E3" s="317"/>
      <c r="F3" s="94"/>
      <c r="G3" s="94"/>
      <c r="H3" s="94"/>
      <c r="I3" s="93"/>
    </row>
    <row r="4" spans="2:9" ht="24.75" customHeight="1" thickBot="1">
      <c r="B4" s="95"/>
      <c r="C4" s="96"/>
      <c r="D4" s="96"/>
      <c r="E4" s="97"/>
      <c r="F4" s="97"/>
      <c r="G4" s="97"/>
      <c r="H4" s="97"/>
      <c r="I4" s="98"/>
    </row>
    <row r="5" spans="1:10" ht="24.75" customHeight="1">
      <c r="A5" s="99"/>
      <c r="B5" s="100" t="s">
        <v>51</v>
      </c>
      <c r="C5" s="101" t="s">
        <v>57</v>
      </c>
      <c r="D5" s="120" t="s">
        <v>58</v>
      </c>
      <c r="E5" s="202" t="s">
        <v>250</v>
      </c>
      <c r="F5" s="202"/>
      <c r="G5" s="202"/>
      <c r="H5" s="94"/>
      <c r="I5" s="103"/>
      <c r="J5" s="104"/>
    </row>
    <row r="6" spans="1:10" ht="24.75" customHeight="1" thickBot="1">
      <c r="A6" s="99"/>
      <c r="B6" s="105" t="s">
        <v>53</v>
      </c>
      <c r="C6" s="106" t="s">
        <v>63</v>
      </c>
      <c r="D6" s="107" t="s">
        <v>19</v>
      </c>
      <c r="E6" s="108" t="s">
        <v>263</v>
      </c>
      <c r="F6" s="203" t="s">
        <v>250</v>
      </c>
      <c r="G6" s="202"/>
      <c r="H6" s="94"/>
      <c r="I6" s="103"/>
      <c r="J6" s="104"/>
    </row>
    <row r="7" spans="1:10" ht="24.75" customHeight="1">
      <c r="A7" s="99"/>
      <c r="B7" s="109" t="s">
        <v>199</v>
      </c>
      <c r="C7" s="110" t="s">
        <v>67</v>
      </c>
      <c r="D7" s="115" t="s">
        <v>19</v>
      </c>
      <c r="E7" s="204" t="s">
        <v>226</v>
      </c>
      <c r="F7" s="111" t="s">
        <v>267</v>
      </c>
      <c r="G7" s="205"/>
      <c r="H7" s="94"/>
      <c r="I7" s="103"/>
      <c r="J7" s="104"/>
    </row>
    <row r="8" spans="1:10" ht="24.75" customHeight="1" thickBot="1">
      <c r="A8" s="99"/>
      <c r="B8" s="113" t="s">
        <v>50</v>
      </c>
      <c r="C8" s="114" t="s">
        <v>73</v>
      </c>
      <c r="D8" s="121" t="s">
        <v>19</v>
      </c>
      <c r="E8" s="102" t="s">
        <v>264</v>
      </c>
      <c r="F8" s="206"/>
      <c r="G8" s="203" t="s">
        <v>250</v>
      </c>
      <c r="H8" s="94"/>
      <c r="I8" s="103"/>
      <c r="J8" s="104"/>
    </row>
    <row r="9" spans="1:10" ht="24.75" customHeight="1">
      <c r="A9" s="99"/>
      <c r="B9" s="100" t="s">
        <v>49</v>
      </c>
      <c r="C9" s="101" t="s">
        <v>70</v>
      </c>
      <c r="D9" s="120" t="s">
        <v>58</v>
      </c>
      <c r="E9" s="202" t="s">
        <v>262</v>
      </c>
      <c r="F9" s="206"/>
      <c r="G9" s="112" t="s">
        <v>269</v>
      </c>
      <c r="H9" s="119"/>
      <c r="I9" s="103"/>
      <c r="J9" s="104"/>
    </row>
    <row r="10" spans="1:10" ht="24.75" customHeight="1" thickBot="1">
      <c r="A10" s="99"/>
      <c r="B10" s="105" t="s">
        <v>198</v>
      </c>
      <c r="C10" s="106" t="s">
        <v>75</v>
      </c>
      <c r="D10" s="107" t="s">
        <v>60</v>
      </c>
      <c r="E10" s="108" t="s">
        <v>265</v>
      </c>
      <c r="F10" s="207" t="s">
        <v>248</v>
      </c>
      <c r="G10" s="205"/>
      <c r="H10" s="119"/>
      <c r="I10" s="103"/>
      <c r="J10" s="104"/>
    </row>
    <row r="11" spans="1:10" ht="24.75" customHeight="1">
      <c r="A11" s="99"/>
      <c r="B11" s="109" t="s">
        <v>54</v>
      </c>
      <c r="C11" s="110" t="s">
        <v>59</v>
      </c>
      <c r="D11" s="115" t="s">
        <v>60</v>
      </c>
      <c r="E11" s="204" t="s">
        <v>248</v>
      </c>
      <c r="F11" s="102" t="s">
        <v>268</v>
      </c>
      <c r="G11" s="205"/>
      <c r="H11" s="119"/>
      <c r="I11" s="103"/>
      <c r="J11" s="104"/>
    </row>
    <row r="12" spans="1:10" ht="24.75" customHeight="1" thickBot="1">
      <c r="A12" s="99"/>
      <c r="B12" s="113" t="s">
        <v>48</v>
      </c>
      <c r="C12" s="114" t="s">
        <v>62</v>
      </c>
      <c r="D12" s="121" t="s">
        <v>60</v>
      </c>
      <c r="E12" s="102" t="s">
        <v>266</v>
      </c>
      <c r="F12" s="202"/>
      <c r="G12" s="205"/>
      <c r="H12" s="119"/>
      <c r="I12" s="103"/>
      <c r="J12" s="104"/>
    </row>
    <row r="13" spans="2:10" ht="24.75" customHeight="1">
      <c r="B13" s="126"/>
      <c r="C13" s="127"/>
      <c r="D13" s="127"/>
      <c r="E13" s="94"/>
      <c r="F13" s="94"/>
      <c r="G13" s="119"/>
      <c r="H13" s="119"/>
      <c r="I13" s="103"/>
      <c r="J13" s="104"/>
    </row>
    <row r="14" spans="2:10" ht="24.75" customHeight="1">
      <c r="B14" s="208"/>
      <c r="C14" s="209"/>
      <c r="D14" s="209"/>
      <c r="E14" s="210"/>
      <c r="F14" s="210"/>
      <c r="G14" s="210"/>
      <c r="H14" s="210"/>
      <c r="I14" s="103"/>
      <c r="J14" s="104"/>
    </row>
    <row r="15" spans="2:10" ht="24.75" customHeight="1">
      <c r="B15" s="208"/>
      <c r="C15" s="211"/>
      <c r="D15" s="209"/>
      <c r="E15" s="210"/>
      <c r="F15" s="210"/>
      <c r="G15" s="210"/>
      <c r="H15" s="210"/>
      <c r="I15" s="103"/>
      <c r="J15" s="104"/>
    </row>
    <row r="16" spans="2:10" ht="24.75" customHeight="1">
      <c r="B16" s="208"/>
      <c r="C16" s="209"/>
      <c r="D16" s="209"/>
      <c r="E16" s="210"/>
      <c r="F16" s="210"/>
      <c r="G16" s="210"/>
      <c r="H16" s="210"/>
      <c r="I16" s="103"/>
      <c r="J16" s="104"/>
    </row>
    <row r="17" spans="2:10" ht="24.75" customHeight="1">
      <c r="B17" s="208"/>
      <c r="C17" s="209"/>
      <c r="D17" s="209"/>
      <c r="E17" s="212"/>
      <c r="F17" s="210"/>
      <c r="G17" s="210"/>
      <c r="H17" s="210"/>
      <c r="I17" s="103"/>
      <c r="J17" s="104"/>
    </row>
    <row r="18" spans="2:10" ht="24.75" customHeight="1">
      <c r="B18" s="208"/>
      <c r="C18" s="209"/>
      <c r="D18" s="209"/>
      <c r="E18" s="210"/>
      <c r="F18" s="210"/>
      <c r="G18" s="210"/>
      <c r="H18" s="210"/>
      <c r="I18" s="103"/>
      <c r="J18" s="104"/>
    </row>
    <row r="19" spans="2:10" ht="24.75" customHeight="1">
      <c r="B19" s="208"/>
      <c r="C19" s="211"/>
      <c r="D19" s="209"/>
      <c r="E19" s="210"/>
      <c r="F19" s="210"/>
      <c r="G19" s="210"/>
      <c r="H19" s="210"/>
      <c r="I19" s="103"/>
      <c r="J19" s="104"/>
    </row>
    <row r="20" spans="2:10" ht="24.75" customHeight="1">
      <c r="B20" s="208"/>
      <c r="C20" s="209"/>
      <c r="D20" s="209"/>
      <c r="E20" s="210"/>
      <c r="F20" s="210"/>
      <c r="G20" s="210"/>
      <c r="H20" s="210"/>
      <c r="I20" s="103"/>
      <c r="J20" s="104"/>
    </row>
    <row r="21" spans="2:10" ht="24.75" customHeight="1">
      <c r="B21" s="208"/>
      <c r="C21" s="209"/>
      <c r="D21" s="209"/>
      <c r="E21" s="210"/>
      <c r="F21" s="210"/>
      <c r="G21" s="210"/>
      <c r="H21" s="210"/>
      <c r="I21" s="118"/>
      <c r="J21" s="104"/>
    </row>
    <row r="22" spans="2:10" ht="24.75" customHeight="1">
      <c r="B22" s="213"/>
      <c r="C22" s="213"/>
      <c r="D22" s="213"/>
      <c r="E22" s="214"/>
      <c r="F22" s="94"/>
      <c r="G22" s="119"/>
      <c r="H22" s="119"/>
      <c r="I22" s="103"/>
      <c r="J22" s="104"/>
    </row>
    <row r="23" spans="2:10" ht="24.75" customHeight="1">
      <c r="B23" s="208"/>
      <c r="C23" s="209"/>
      <c r="D23" s="209"/>
      <c r="E23" s="119"/>
      <c r="F23" s="119"/>
      <c r="G23" s="119"/>
      <c r="H23" s="119"/>
      <c r="I23" s="103"/>
      <c r="J23" s="104"/>
    </row>
    <row r="24" spans="2:10" ht="24.75" customHeight="1">
      <c r="B24" s="208"/>
      <c r="C24" s="211"/>
      <c r="D24" s="209"/>
      <c r="E24" s="119"/>
      <c r="F24" s="119"/>
      <c r="G24" s="119"/>
      <c r="H24" s="119"/>
      <c r="I24" s="103"/>
      <c r="J24" s="104"/>
    </row>
    <row r="25" spans="2:10" ht="24.75" customHeight="1">
      <c r="B25" s="208"/>
      <c r="C25" s="209"/>
      <c r="D25" s="209"/>
      <c r="E25" s="119"/>
      <c r="F25" s="119"/>
      <c r="G25" s="119"/>
      <c r="H25" s="119"/>
      <c r="I25" s="103"/>
      <c r="J25" s="104"/>
    </row>
    <row r="26" spans="2:10" ht="24.75" customHeight="1">
      <c r="B26" s="208"/>
      <c r="C26" s="209"/>
      <c r="D26" s="209"/>
      <c r="E26" s="119"/>
      <c r="F26" s="119"/>
      <c r="G26" s="119"/>
      <c r="H26" s="119"/>
      <c r="I26" s="103"/>
      <c r="J26" s="104"/>
    </row>
    <row r="27" spans="2:10" ht="24.75" customHeight="1">
      <c r="B27" s="208"/>
      <c r="C27" s="209"/>
      <c r="D27" s="209"/>
      <c r="E27" s="119"/>
      <c r="F27" s="119"/>
      <c r="G27" s="119"/>
      <c r="H27" s="119"/>
      <c r="I27" s="103"/>
      <c r="J27" s="104"/>
    </row>
    <row r="28" spans="2:10" ht="24.75" customHeight="1">
      <c r="B28" s="208"/>
      <c r="C28" s="211"/>
      <c r="D28" s="209"/>
      <c r="E28" s="119"/>
      <c r="F28" s="119"/>
      <c r="G28" s="119"/>
      <c r="H28" s="119"/>
      <c r="I28" s="103"/>
      <c r="J28" s="104"/>
    </row>
    <row r="29" spans="2:10" ht="24.75" customHeight="1">
      <c r="B29" s="208"/>
      <c r="C29" s="209"/>
      <c r="D29" s="209"/>
      <c r="E29" s="119"/>
      <c r="F29" s="119"/>
      <c r="G29" s="119"/>
      <c r="H29" s="119"/>
      <c r="I29" s="103"/>
      <c r="J29" s="104"/>
    </row>
    <row r="30" spans="2:10" ht="24.75" customHeight="1">
      <c r="B30" s="208"/>
      <c r="C30" s="209"/>
      <c r="D30" s="209"/>
      <c r="E30" s="119"/>
      <c r="F30" s="119"/>
      <c r="G30" s="119"/>
      <c r="H30" s="119"/>
      <c r="I30" s="103"/>
      <c r="J30" s="104"/>
    </row>
    <row r="31" spans="2:10" ht="24.75" customHeight="1">
      <c r="B31" s="208"/>
      <c r="C31" s="209"/>
      <c r="D31" s="209"/>
      <c r="E31" s="119"/>
      <c r="F31" s="119"/>
      <c r="G31" s="119"/>
      <c r="H31" s="119"/>
      <c r="I31" s="103"/>
      <c r="J31" s="104"/>
    </row>
    <row r="32" spans="2:10" ht="24.75" customHeight="1">
      <c r="B32" s="208"/>
      <c r="C32" s="209"/>
      <c r="D32" s="209"/>
      <c r="E32" s="119"/>
      <c r="F32" s="119"/>
      <c r="G32" s="119"/>
      <c r="H32" s="119"/>
      <c r="I32" s="103"/>
      <c r="J32" s="104"/>
    </row>
    <row r="33" spans="2:10" ht="24.75" customHeight="1">
      <c r="B33" s="208"/>
      <c r="C33" s="211"/>
      <c r="D33" s="209"/>
      <c r="E33" s="119"/>
      <c r="F33" s="119"/>
      <c r="G33" s="119"/>
      <c r="H33" s="119"/>
      <c r="I33" s="103"/>
      <c r="J33" s="104"/>
    </row>
    <row r="34" spans="2:10" ht="24.75" customHeight="1">
      <c r="B34" s="208"/>
      <c r="C34" s="209"/>
      <c r="D34" s="209"/>
      <c r="E34" s="119"/>
      <c r="F34" s="119"/>
      <c r="G34" s="119"/>
      <c r="H34" s="119"/>
      <c r="I34" s="103"/>
      <c r="J34" s="104"/>
    </row>
    <row r="35" spans="2:10" ht="24.75" customHeight="1">
      <c r="B35" s="208"/>
      <c r="C35" s="209"/>
      <c r="D35" s="209"/>
      <c r="E35" s="119"/>
      <c r="F35" s="119"/>
      <c r="G35" s="119"/>
      <c r="H35" s="119"/>
      <c r="I35" s="103"/>
      <c r="J35" s="104"/>
    </row>
    <row r="36" spans="2:10" ht="24.75" customHeight="1">
      <c r="B36" s="208"/>
      <c r="C36" s="209"/>
      <c r="D36" s="209"/>
      <c r="E36" s="119"/>
      <c r="F36" s="119"/>
      <c r="G36" s="119"/>
      <c r="H36" s="119"/>
      <c r="I36" s="103"/>
      <c r="J36" s="104"/>
    </row>
    <row r="37" spans="2:10" ht="24.75" customHeight="1">
      <c r="B37" s="208"/>
      <c r="C37" s="211"/>
      <c r="D37" s="209"/>
      <c r="E37" s="119"/>
      <c r="F37" s="119"/>
      <c r="G37" s="119"/>
      <c r="H37" s="119"/>
      <c r="I37" s="103"/>
      <c r="J37" s="104"/>
    </row>
    <row r="38" spans="2:10" ht="24.75" customHeight="1">
      <c r="B38" s="215"/>
      <c r="C38" s="110"/>
      <c r="D38" s="110"/>
      <c r="E38" s="216"/>
      <c r="F38" s="119"/>
      <c r="G38" s="119"/>
      <c r="H38" s="119"/>
      <c r="I38" s="103"/>
      <c r="J38" s="104"/>
    </row>
    <row r="39" spans="2:10" ht="24.75" customHeight="1">
      <c r="B39" s="215"/>
      <c r="C39" s="110"/>
      <c r="D39" s="110"/>
      <c r="E39" s="217"/>
      <c r="F39" s="217"/>
      <c r="G39" s="217"/>
      <c r="H39" s="217"/>
      <c r="I39" s="103"/>
      <c r="J39" s="104"/>
    </row>
    <row r="40" spans="2:10" ht="24.75" customHeight="1">
      <c r="B40" s="90"/>
      <c r="C40" s="124"/>
      <c r="D40" s="124"/>
      <c r="E40" s="125"/>
      <c r="F40" s="125"/>
      <c r="G40" s="125"/>
      <c r="H40" s="125"/>
      <c r="I40" s="103"/>
      <c r="J40" s="104"/>
    </row>
    <row r="41" spans="3:26" ht="21" customHeight="1">
      <c r="C41" s="218" t="s">
        <v>132</v>
      </c>
      <c r="J41" s="219" t="s">
        <v>133</v>
      </c>
      <c r="K41" s="220"/>
      <c r="L41" s="220"/>
      <c r="M41" s="220"/>
      <c r="N41" s="220"/>
      <c r="O41" s="220"/>
      <c r="P41" s="220"/>
      <c r="Q41" s="220"/>
      <c r="R41" s="220"/>
      <c r="S41" s="219" t="s">
        <v>133</v>
      </c>
      <c r="T41" s="220"/>
      <c r="U41" s="220"/>
      <c r="V41" s="220"/>
      <c r="W41" s="220"/>
      <c r="X41" s="220"/>
      <c r="Y41" s="220"/>
      <c r="Z41" s="220"/>
    </row>
    <row r="42" spans="3:26" ht="21" customHeight="1">
      <c r="C42" s="221" t="str">
        <f>+IF(EXACT($E5,$B5),$C5,IF(EXACT($E5,$B6),$C6,"VIRHE!"))</f>
        <v>VIRHE!</v>
      </c>
      <c r="D42" s="221" t="str">
        <f>+IF($E5="","",IF(EXACT($E5,$B5),$D5,IF(EXACT($E5,$B6),$D6,"VIRHE!")))</f>
        <v>VIRHE!</v>
      </c>
      <c r="E42" s="222" t="s">
        <v>128</v>
      </c>
      <c r="F42" s="223" t="str">
        <f>+IF($E5="","",IF(EXACT($E5,$B6),$C5,IF(EXACT($E5,$B5),$C6,"VIRHE!")))</f>
        <v>VIRHE!</v>
      </c>
      <c r="G42" s="223" t="str">
        <f>+IF($E5="","",IF(EXACT($E5,$B6),$D5,IF(EXACT($E5,$B5),$D6,"VIRHE!")))</f>
        <v>VIRHE!</v>
      </c>
      <c r="H42" s="222" t="str">
        <f>+E6</f>
        <v>8,9,3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3:26" ht="21" customHeight="1">
      <c r="C43" s="89" t="str">
        <f>+IF(EXACT($E7,$B7),$C7,IF(EXACT($E7,$B8),$C8,"VIRHE!"))</f>
        <v>VIRHE!</v>
      </c>
      <c r="D43" s="89" t="str">
        <f>+IF($E7="","",IF(EXACT($E7,$B7),$D7,IF(EXACT($E7,$B8),$D8,"VIRHE!")))</f>
        <v>VIRHE!</v>
      </c>
      <c r="E43" s="104" t="s">
        <v>128</v>
      </c>
      <c r="F43" s="224" t="str">
        <f>+IF($E7="","",IF(EXACT($E7,$B8),$C7,IF(EXACT($E7,$B7),$C8,"VIRHE!")))</f>
        <v>VIRHE!</v>
      </c>
      <c r="G43" s="224" t="str">
        <f>+IF($E7="","",IF(EXACT($E7,$B8),$D7,IF(EXACT($E7,$B7),$D8,"VIRHE!")))</f>
        <v>VIRHE!</v>
      </c>
      <c r="H43" s="104" t="str">
        <f>+E8</f>
        <v>-10,5,6,8</v>
      </c>
      <c r="J43" s="220" t="s">
        <v>85</v>
      </c>
      <c r="K43" s="220"/>
      <c r="L43" s="311">
        <f>+$D$3</f>
        <v>0</v>
      </c>
      <c r="M43" s="312"/>
      <c r="N43" s="312"/>
      <c r="O43" s="220"/>
      <c r="P43" s="220"/>
      <c r="Q43" s="220"/>
      <c r="R43" s="220"/>
      <c r="S43" s="220" t="s">
        <v>85</v>
      </c>
      <c r="T43" s="220"/>
      <c r="U43" s="311">
        <f>+$D$3</f>
        <v>0</v>
      </c>
      <c r="V43" s="312"/>
      <c r="W43" s="312"/>
      <c r="X43" s="220"/>
      <c r="Y43" s="220"/>
      <c r="Z43" s="220"/>
    </row>
    <row r="44" spans="3:26" ht="21" customHeight="1">
      <c r="C44" s="221" t="str">
        <f>+IF(EXACT($E9,$B9),$C9,IF(EXACT($E9,$B10),$C10,"VIRHE!"))</f>
        <v>VIRHE!</v>
      </c>
      <c r="D44" s="221" t="str">
        <f>+IF($E9="","",IF(EXACT($E9,$B9),$D9,IF(EXACT($E9,$B10),$D10,"VIRHE!")))</f>
        <v>VIRHE!</v>
      </c>
      <c r="E44" s="222" t="s">
        <v>128</v>
      </c>
      <c r="F44" s="223" t="str">
        <f>+IF($E9="","",IF(EXACT($E9,$B10),$C9,IF(EXACT($E9,$B9),$C10,"VIRHE!")))</f>
        <v>VIRHE!</v>
      </c>
      <c r="G44" s="223" t="str">
        <f>+IF($E9="","",IF(EXACT($E9,$B10),$D9,IF(EXACT($E9,$B9),$D10,"VIRHE!")))</f>
        <v>VIRHE!</v>
      </c>
      <c r="H44" s="222" t="str">
        <f>+E10</f>
        <v>6,6,-8,3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3:26" ht="21" customHeight="1">
      <c r="C45" s="89" t="str">
        <f>+IF(EXACT($E11,$B11),$C11,IF(EXACT($E11,$B12),$C12,"VIRHE!"))</f>
        <v>VIRHE!</v>
      </c>
      <c r="D45" s="89" t="str">
        <f>+IF($E11="","",IF(EXACT($E11,$B11),$D11,IF(EXACT($E11,$B12),$D12,"VIRHE!")))</f>
        <v>VIRHE!</v>
      </c>
      <c r="E45" s="104" t="s">
        <v>128</v>
      </c>
      <c r="F45" s="224" t="str">
        <f>+IF($E11="","",IF(EXACT($E11,$B12),$C11,IF(EXACT($E11,$B11),$C12,"VIRHE!")))</f>
        <v>VIRHE!</v>
      </c>
      <c r="G45" s="224" t="str">
        <f>+IF($E11="","",IF(EXACT($E11,$B12),$D11,IF(EXACT($E11,$B11),$D12,"VIRHE!")))</f>
        <v>VIRHE!</v>
      </c>
      <c r="H45" s="104" t="str">
        <f>+E12</f>
        <v>7,8,9</v>
      </c>
      <c r="J45" s="220" t="s">
        <v>134</v>
      </c>
      <c r="K45" s="220"/>
      <c r="L45" s="313">
        <f>+$D$1</f>
      </c>
      <c r="M45" s="313"/>
      <c r="N45" s="313"/>
      <c r="O45" s="313"/>
      <c r="P45" s="313"/>
      <c r="Q45" s="220"/>
      <c r="R45" s="220"/>
      <c r="S45" s="220" t="s">
        <v>134</v>
      </c>
      <c r="T45" s="220"/>
      <c r="U45" s="313">
        <f>+$D$1</f>
      </c>
      <c r="V45" s="313"/>
      <c r="W45" s="313"/>
      <c r="X45" s="313"/>
      <c r="Y45" s="313"/>
      <c r="Z45" s="220"/>
    </row>
    <row r="46" spans="3:26" ht="21" customHeight="1">
      <c r="C46" s="225"/>
      <c r="D46" s="225"/>
      <c r="E46" s="226"/>
      <c r="F46" s="227"/>
      <c r="G46" s="227"/>
      <c r="H46" s="226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3:26" ht="21" customHeight="1">
      <c r="C47" s="218" t="s">
        <v>135</v>
      </c>
      <c r="F47" s="224"/>
      <c r="G47" s="224"/>
      <c r="J47" s="220" t="s">
        <v>136</v>
      </c>
      <c r="K47" s="220"/>
      <c r="L47" s="313">
        <f>+$D$2</f>
        <v>0</v>
      </c>
      <c r="M47" s="313"/>
      <c r="N47" s="228" t="s">
        <v>4</v>
      </c>
      <c r="O47" s="220"/>
      <c r="P47" s="229"/>
      <c r="Q47" s="220"/>
      <c r="R47" s="220"/>
      <c r="S47" s="220" t="s">
        <v>136</v>
      </c>
      <c r="T47" s="220"/>
      <c r="U47" s="313">
        <f>+$D$2</f>
        <v>0</v>
      </c>
      <c r="V47" s="313"/>
      <c r="W47" s="228" t="s">
        <v>4</v>
      </c>
      <c r="X47" s="220"/>
      <c r="Y47" s="230"/>
      <c r="Z47" s="220"/>
    </row>
    <row r="48" spans="3:26" ht="21" customHeight="1">
      <c r="C48" s="221" t="str">
        <f>VLOOKUP(F6,B5:C12,2)</f>
        <v>Riku Autio</v>
      </c>
      <c r="D48" s="221" t="str">
        <f>VLOOKUP(F6,B5:D12,3)</f>
        <v>KoKa</v>
      </c>
      <c r="E48" s="222" t="s">
        <v>128</v>
      </c>
      <c r="F48" s="223" t="str">
        <f>VLOOKUP(IF(F6=E5,E7,E5),B5:D12,2)</f>
        <v>Toivo Karhu</v>
      </c>
      <c r="G48" s="223" t="str">
        <f>VLOOKUP(IF(F6=E5,E7,E5),B5:D12,3)</f>
        <v>TuPy</v>
      </c>
      <c r="H48" s="222" t="str">
        <f>+F7</f>
        <v>3,5,5</v>
      </c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3:26" ht="21" customHeight="1">
      <c r="C49" s="89" t="str">
        <f>VLOOKUP(F10,B5:D12,2)</f>
        <v>Toivo Karhu</v>
      </c>
      <c r="D49" s="89" t="str">
        <f>VLOOKUP(F10,B5:D12,3)</f>
        <v>TuPy</v>
      </c>
      <c r="E49" s="104" t="s">
        <v>128</v>
      </c>
      <c r="F49" s="224" t="str">
        <f>VLOOKUP(IF(F10=E9,E11,E9),B5:D12,2)</f>
        <v>Toivo Karhu</v>
      </c>
      <c r="G49" s="224" t="str">
        <f>VLOOKUP(IF(F10=E9,E11,E9),B6:D13,3)</f>
        <v>TuPy</v>
      </c>
      <c r="H49" s="104" t="str">
        <f>+F11</f>
        <v>5,5,10</v>
      </c>
      <c r="J49" s="313" t="str">
        <f>+C5</f>
        <v>Riku Autio</v>
      </c>
      <c r="K49" s="313"/>
      <c r="L49" s="313"/>
      <c r="M49" s="313"/>
      <c r="N49" s="231" t="s">
        <v>128</v>
      </c>
      <c r="O49" s="232"/>
      <c r="P49" s="313" t="str">
        <f>+C6</f>
        <v>Johan Engman</v>
      </c>
      <c r="Q49" s="313"/>
      <c r="R49" s="220"/>
      <c r="S49" s="313" t="str">
        <f>+C7</f>
        <v>Ilkka Saarnilehto</v>
      </c>
      <c r="T49" s="313"/>
      <c r="U49" s="313"/>
      <c r="V49" s="313"/>
      <c r="W49" s="231" t="s">
        <v>128</v>
      </c>
      <c r="X49" s="232"/>
      <c r="Y49" s="313" t="str">
        <f>+C8</f>
        <v>Miikka O´Connor</v>
      </c>
      <c r="Z49" s="313"/>
    </row>
    <row r="50" spans="3:26" ht="21" customHeight="1">
      <c r="C50" s="225"/>
      <c r="D50" s="225"/>
      <c r="E50" s="226"/>
      <c r="F50" s="227"/>
      <c r="G50" s="227"/>
      <c r="H50" s="226"/>
      <c r="J50" s="220" t="s">
        <v>8</v>
      </c>
      <c r="K50" s="220"/>
      <c r="L50" s="220"/>
      <c r="M50" s="220"/>
      <c r="N50" s="220"/>
      <c r="O50" s="220"/>
      <c r="P50" s="220" t="s">
        <v>8</v>
      </c>
      <c r="Q50" s="220"/>
      <c r="R50" s="220"/>
      <c r="S50" s="220" t="s">
        <v>8</v>
      </c>
      <c r="T50" s="220"/>
      <c r="U50" s="220"/>
      <c r="V50" s="220"/>
      <c r="W50" s="220"/>
      <c r="X50" s="220"/>
      <c r="Y50" s="220" t="s">
        <v>8</v>
      </c>
      <c r="Z50" s="220"/>
    </row>
    <row r="51" spans="3:26" ht="21" customHeight="1">
      <c r="C51" s="218" t="s">
        <v>137</v>
      </c>
      <c r="F51" s="224"/>
      <c r="G51" s="224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3:26" ht="21" customHeight="1">
      <c r="C52" s="221" t="str">
        <f>VLOOKUP(G8,B5:D12,2)</f>
        <v>Riku Autio</v>
      </c>
      <c r="D52" s="221" t="str">
        <f>VLOOKUP(G8,B5:D12,3)</f>
        <v>KoKa</v>
      </c>
      <c r="E52" s="222" t="s">
        <v>128</v>
      </c>
      <c r="F52" s="223" t="str">
        <f>VLOOKUP(IF(G8=F6,F10,F6),B5:D12,2)</f>
        <v>Toivo Karhu</v>
      </c>
      <c r="G52" s="223" t="str">
        <f>VLOOKUP(IF(G8=F6,F10,F6),B5:D12,3)</f>
        <v>TuPy</v>
      </c>
      <c r="H52" s="222" t="str">
        <f>+G9</f>
        <v>-7,-8,6,9,8</v>
      </c>
      <c r="J52" s="313" t="str">
        <f>+D5</f>
        <v>KoKa</v>
      </c>
      <c r="K52" s="313"/>
      <c r="L52" s="313"/>
      <c r="M52" s="313"/>
      <c r="N52" s="220"/>
      <c r="O52" s="220"/>
      <c r="P52" s="313" t="str">
        <f>+D6</f>
        <v>MBF</v>
      </c>
      <c r="Q52" s="313"/>
      <c r="R52" s="220"/>
      <c r="S52" s="313" t="str">
        <f>+D7</f>
        <v>MBF</v>
      </c>
      <c r="T52" s="313"/>
      <c r="U52" s="313"/>
      <c r="V52" s="313"/>
      <c r="W52" s="220"/>
      <c r="X52" s="220"/>
      <c r="Y52" s="313" t="str">
        <f>+D8</f>
        <v>MBF</v>
      </c>
      <c r="Z52" s="313"/>
    </row>
    <row r="53" spans="6:26" ht="21" customHeight="1">
      <c r="F53" s="224"/>
      <c r="G53" s="224"/>
      <c r="J53" s="220" t="s">
        <v>0</v>
      </c>
      <c r="K53" s="220"/>
      <c r="L53" s="220"/>
      <c r="M53" s="220"/>
      <c r="N53" s="220"/>
      <c r="O53" s="220"/>
      <c r="P53" s="220" t="s">
        <v>0</v>
      </c>
      <c r="Q53" s="220"/>
      <c r="R53" s="220"/>
      <c r="S53" s="220" t="s">
        <v>0</v>
      </c>
      <c r="T53" s="220"/>
      <c r="U53" s="220"/>
      <c r="V53" s="220"/>
      <c r="W53" s="220"/>
      <c r="X53" s="220"/>
      <c r="Y53" s="220" t="s">
        <v>0</v>
      </c>
      <c r="Z53" s="220"/>
    </row>
    <row r="54" spans="3:26" ht="21" customHeight="1">
      <c r="C54" s="218" t="s">
        <v>138</v>
      </c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2:26" ht="21" customHeight="1">
      <c r="B55" s="104">
        <v>1</v>
      </c>
      <c r="C55" s="224" t="str">
        <f>VLOOKUP(G8,B5:D12,2)</f>
        <v>Riku Autio</v>
      </c>
      <c r="D55" s="224" t="str">
        <f>VLOOKUP(G8,B5:D12,3)</f>
        <v>KoKa</v>
      </c>
      <c r="E55" s="233" t="str">
        <f>+G9</f>
        <v>-7,-8,6,9,8</v>
      </c>
      <c r="J55" s="220" t="s">
        <v>113</v>
      </c>
      <c r="K55" s="229"/>
      <c r="L55" s="232" t="s">
        <v>139</v>
      </c>
      <c r="M55" s="229"/>
      <c r="N55" s="220"/>
      <c r="O55" s="220"/>
      <c r="P55" s="220"/>
      <c r="Q55" s="220"/>
      <c r="R55" s="220"/>
      <c r="S55" s="220" t="s">
        <v>113</v>
      </c>
      <c r="T55" s="229"/>
      <c r="U55" s="232" t="s">
        <v>139</v>
      </c>
      <c r="V55" s="229"/>
      <c r="W55" s="220"/>
      <c r="X55" s="220"/>
      <c r="Y55" s="220"/>
      <c r="Z55" s="220"/>
    </row>
    <row r="56" spans="2:26" ht="21" customHeight="1">
      <c r="B56" s="104">
        <v>2</v>
      </c>
      <c r="C56" s="224" t="str">
        <f>VLOOKUP(IF(G8=F6,F10,F6),B5:D12,2)</f>
        <v>Toivo Karhu</v>
      </c>
      <c r="D56" s="224" t="str">
        <f>VLOOKUP(IF(G8=F6,F10,F6),B5:D12,3)</f>
        <v>TuPy</v>
      </c>
      <c r="F56" s="224"/>
      <c r="G56" s="224"/>
      <c r="J56" s="220" t="s">
        <v>114</v>
      </c>
      <c r="K56" s="234"/>
      <c r="L56" s="232" t="s">
        <v>139</v>
      </c>
      <c r="M56" s="234"/>
      <c r="N56" s="220"/>
      <c r="O56" s="220"/>
      <c r="P56" s="313"/>
      <c r="Q56" s="313"/>
      <c r="R56" s="220"/>
      <c r="S56" s="220" t="s">
        <v>114</v>
      </c>
      <c r="T56" s="234"/>
      <c r="U56" s="232" t="s">
        <v>139</v>
      </c>
      <c r="V56" s="234"/>
      <c r="W56" s="220"/>
      <c r="X56" s="220"/>
      <c r="Y56" s="313"/>
      <c r="Z56" s="313"/>
    </row>
    <row r="57" spans="2:26" ht="21" customHeight="1">
      <c r="B57" s="104">
        <v>3</v>
      </c>
      <c r="C57" s="224" t="str">
        <f>VLOOKUP(IF(F6=E5,E7,E5),B5:D12,2)</f>
        <v>Toivo Karhu</v>
      </c>
      <c r="D57" s="224" t="str">
        <f>VLOOKUP(IF(F6=E5,E7,E5),B5:D12,3)</f>
        <v>TuPy</v>
      </c>
      <c r="F57" s="224"/>
      <c r="G57" s="224"/>
      <c r="J57" s="220" t="s">
        <v>115</v>
      </c>
      <c r="K57" s="234"/>
      <c r="L57" s="232" t="s">
        <v>139</v>
      </c>
      <c r="M57" s="234"/>
      <c r="N57" s="220"/>
      <c r="O57" s="220"/>
      <c r="P57" s="220" t="s">
        <v>140</v>
      </c>
      <c r="Q57" s="220"/>
      <c r="R57" s="220"/>
      <c r="S57" s="220" t="s">
        <v>115</v>
      </c>
      <c r="T57" s="234"/>
      <c r="U57" s="232" t="s">
        <v>139</v>
      </c>
      <c r="V57" s="234"/>
      <c r="W57" s="220"/>
      <c r="X57" s="220"/>
      <c r="Y57" s="220" t="s">
        <v>140</v>
      </c>
      <c r="Z57" s="220"/>
    </row>
    <row r="58" spans="2:26" ht="21" customHeight="1">
      <c r="B58" s="104">
        <v>3</v>
      </c>
      <c r="C58" s="224" t="str">
        <f>VLOOKUP(IF(F10=E9,E11,E9),B5:D12,2)</f>
        <v>Toivo Karhu</v>
      </c>
      <c r="D58" s="224" t="str">
        <f>VLOOKUP(IF(F10=E9,E11,E9),B6:D13,3)</f>
        <v>TuPy</v>
      </c>
      <c r="F58" s="224"/>
      <c r="G58" s="224"/>
      <c r="J58" s="220" t="s">
        <v>141</v>
      </c>
      <c r="K58" s="234"/>
      <c r="L58" s="232" t="s">
        <v>139</v>
      </c>
      <c r="M58" s="234"/>
      <c r="N58" s="220"/>
      <c r="O58" s="220"/>
      <c r="P58" s="220"/>
      <c r="Q58" s="220"/>
      <c r="R58" s="220"/>
      <c r="S58" s="220" t="s">
        <v>141</v>
      </c>
      <c r="T58" s="234"/>
      <c r="U58" s="232" t="s">
        <v>139</v>
      </c>
      <c r="V58" s="234"/>
      <c r="W58" s="220"/>
      <c r="X58" s="220"/>
      <c r="Y58" s="220"/>
      <c r="Z58" s="220"/>
    </row>
    <row r="59" spans="10:26" ht="21" customHeight="1">
      <c r="J59" s="220" t="s">
        <v>117</v>
      </c>
      <c r="K59" s="234"/>
      <c r="L59" s="232" t="s">
        <v>139</v>
      </c>
      <c r="M59" s="234"/>
      <c r="N59" s="220"/>
      <c r="O59" s="220"/>
      <c r="P59" s="313"/>
      <c r="Q59" s="313"/>
      <c r="R59" s="220"/>
      <c r="S59" s="220" t="s">
        <v>117</v>
      </c>
      <c r="T59" s="234"/>
      <c r="U59" s="232" t="s">
        <v>139</v>
      </c>
      <c r="V59" s="234"/>
      <c r="W59" s="220"/>
      <c r="X59" s="220"/>
      <c r="Y59" s="313"/>
      <c r="Z59" s="313"/>
    </row>
    <row r="60" spans="10:26" ht="21" customHeight="1">
      <c r="J60" s="220" t="s">
        <v>142</v>
      </c>
      <c r="K60" s="234"/>
      <c r="L60" s="232" t="s">
        <v>139</v>
      </c>
      <c r="M60" s="234"/>
      <c r="N60" s="220"/>
      <c r="O60" s="220"/>
      <c r="P60" s="220" t="s">
        <v>143</v>
      </c>
      <c r="Q60" s="220"/>
      <c r="R60" s="220"/>
      <c r="S60" s="220" t="s">
        <v>142</v>
      </c>
      <c r="T60" s="234"/>
      <c r="U60" s="232" t="s">
        <v>139</v>
      </c>
      <c r="V60" s="234"/>
      <c r="W60" s="220"/>
      <c r="X60" s="220"/>
      <c r="Y60" s="220" t="s">
        <v>143</v>
      </c>
      <c r="Z60" s="220"/>
    </row>
    <row r="61" spans="10:26" ht="21" customHeight="1">
      <c r="J61" s="220" t="s">
        <v>144</v>
      </c>
      <c r="K61" s="234"/>
      <c r="L61" s="232" t="s">
        <v>139</v>
      </c>
      <c r="M61" s="234"/>
      <c r="N61" s="220"/>
      <c r="O61" s="220"/>
      <c r="P61" s="220"/>
      <c r="Q61" s="220"/>
      <c r="R61" s="220"/>
      <c r="S61" s="220" t="s">
        <v>144</v>
      </c>
      <c r="T61" s="234"/>
      <c r="U61" s="232" t="s">
        <v>139</v>
      </c>
      <c r="V61" s="234"/>
      <c r="W61" s="220"/>
      <c r="X61" s="220"/>
      <c r="Y61" s="220"/>
      <c r="Z61" s="220"/>
    </row>
    <row r="62" spans="10:26" ht="21" customHeight="1">
      <c r="J62" s="220" t="s">
        <v>145</v>
      </c>
      <c r="K62" s="234"/>
      <c r="L62" s="232" t="s">
        <v>139</v>
      </c>
      <c r="M62" s="234"/>
      <c r="N62" s="220"/>
      <c r="O62" s="220"/>
      <c r="P62" s="313"/>
      <c r="Q62" s="313"/>
      <c r="R62" s="220"/>
      <c r="S62" s="220" t="s">
        <v>145</v>
      </c>
      <c r="T62" s="234"/>
      <c r="U62" s="232" t="s">
        <v>139</v>
      </c>
      <c r="V62" s="234"/>
      <c r="W62" s="220"/>
      <c r="X62" s="220"/>
      <c r="Y62" s="313"/>
      <c r="Z62" s="313"/>
    </row>
    <row r="63" spans="6:26" ht="21" customHeight="1">
      <c r="F63" s="224"/>
      <c r="G63" s="224"/>
      <c r="J63" s="220" t="s">
        <v>146</v>
      </c>
      <c r="K63" s="234"/>
      <c r="L63" s="232" t="s">
        <v>139</v>
      </c>
      <c r="M63" s="234"/>
      <c r="N63" s="220"/>
      <c r="O63" s="220"/>
      <c r="P63" s="220" t="s">
        <v>147</v>
      </c>
      <c r="Q63" s="220"/>
      <c r="R63" s="220"/>
      <c r="S63" s="220" t="s">
        <v>146</v>
      </c>
      <c r="T63" s="234"/>
      <c r="U63" s="232" t="s">
        <v>139</v>
      </c>
      <c r="V63" s="234"/>
      <c r="W63" s="220"/>
      <c r="X63" s="220"/>
      <c r="Y63" s="220" t="s">
        <v>147</v>
      </c>
      <c r="Z63" s="220"/>
    </row>
    <row r="64" spans="6:26" ht="21" customHeight="1">
      <c r="F64" s="224"/>
      <c r="G64" s="224"/>
      <c r="J64" s="220"/>
      <c r="K64" s="220"/>
      <c r="L64" s="232"/>
      <c r="M64" s="220"/>
      <c r="N64" s="220"/>
      <c r="O64" s="220"/>
      <c r="P64" s="220"/>
      <c r="Q64" s="220"/>
      <c r="R64" s="220"/>
      <c r="S64" s="220"/>
      <c r="T64" s="220"/>
      <c r="U64" s="232"/>
      <c r="V64" s="220"/>
      <c r="W64" s="220"/>
      <c r="X64" s="220"/>
      <c r="Y64" s="220"/>
      <c r="Z64" s="220"/>
    </row>
    <row r="65" spans="6:26" ht="21" customHeight="1">
      <c r="F65" s="224"/>
      <c r="G65" s="224"/>
      <c r="J65" s="235"/>
      <c r="K65" s="235"/>
      <c r="L65" s="235"/>
      <c r="M65" s="235"/>
      <c r="N65" s="235"/>
      <c r="O65" s="235"/>
      <c r="P65" s="235"/>
      <c r="Q65" s="235"/>
      <c r="R65" s="220"/>
      <c r="S65" s="235"/>
      <c r="T65" s="235"/>
      <c r="U65" s="235"/>
      <c r="V65" s="235"/>
      <c r="W65" s="235"/>
      <c r="X65" s="235"/>
      <c r="Y65" s="235"/>
      <c r="Z65" s="235"/>
    </row>
    <row r="66" spans="10:26" ht="21" customHeight="1">
      <c r="J66" s="219" t="s">
        <v>133</v>
      </c>
      <c r="K66" s="220"/>
      <c r="L66" s="220"/>
      <c r="M66" s="220"/>
      <c r="N66" s="220"/>
      <c r="O66" s="220"/>
      <c r="P66" s="220"/>
      <c r="Q66" s="220"/>
      <c r="R66" s="220"/>
      <c r="S66" s="219" t="s">
        <v>133</v>
      </c>
      <c r="T66" s="220"/>
      <c r="U66" s="220"/>
      <c r="V66" s="220"/>
      <c r="W66" s="220"/>
      <c r="X66" s="220"/>
      <c r="Y66" s="220"/>
      <c r="Z66" s="220"/>
    </row>
    <row r="67" spans="10:26" ht="21" customHeight="1"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10:26" ht="21" customHeight="1">
      <c r="J68" s="220" t="s">
        <v>85</v>
      </c>
      <c r="K68" s="220"/>
      <c r="L68" s="311">
        <f>+$D$3</f>
        <v>0</v>
      </c>
      <c r="M68" s="312"/>
      <c r="N68" s="312"/>
      <c r="O68" s="220"/>
      <c r="P68" s="220"/>
      <c r="Q68" s="220"/>
      <c r="R68" s="220"/>
      <c r="S68" s="220" t="s">
        <v>85</v>
      </c>
      <c r="T68" s="220"/>
      <c r="U68" s="311">
        <f>+$D$3</f>
        <v>0</v>
      </c>
      <c r="V68" s="312"/>
      <c r="W68" s="312"/>
      <c r="X68" s="220"/>
      <c r="Y68" s="220"/>
      <c r="Z68" s="220"/>
    </row>
    <row r="69" spans="10:26" ht="21" customHeight="1"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0:26" ht="21" customHeight="1">
      <c r="J70" s="220" t="s">
        <v>134</v>
      </c>
      <c r="K70" s="220"/>
      <c r="L70" s="313">
        <f>+$D$1</f>
      </c>
      <c r="M70" s="313"/>
      <c r="N70" s="313"/>
      <c r="O70" s="313"/>
      <c r="P70" s="313"/>
      <c r="Q70" s="220"/>
      <c r="R70" s="220"/>
      <c r="S70" s="220" t="s">
        <v>134</v>
      </c>
      <c r="T70" s="220"/>
      <c r="U70" s="313">
        <f>+$D$1</f>
      </c>
      <c r="V70" s="313"/>
      <c r="W70" s="313"/>
      <c r="X70" s="313"/>
      <c r="Y70" s="313"/>
      <c r="Z70" s="220"/>
    </row>
    <row r="71" spans="10:26" ht="21" customHeight="1"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10:26" ht="21" customHeight="1">
      <c r="J72" s="220" t="s">
        <v>136</v>
      </c>
      <c r="K72" s="220"/>
      <c r="L72" s="313">
        <f>+$D$2</f>
        <v>0</v>
      </c>
      <c r="M72" s="313"/>
      <c r="N72" s="228" t="s">
        <v>4</v>
      </c>
      <c r="O72" s="220"/>
      <c r="P72" s="229"/>
      <c r="Q72" s="220"/>
      <c r="R72" s="220"/>
      <c r="S72" s="220" t="s">
        <v>136</v>
      </c>
      <c r="T72" s="220"/>
      <c r="U72" s="313">
        <f>+$D$2</f>
        <v>0</v>
      </c>
      <c r="V72" s="313"/>
      <c r="W72" s="228" t="s">
        <v>4</v>
      </c>
      <c r="X72" s="220"/>
      <c r="Y72" s="230"/>
      <c r="Z72" s="220"/>
    </row>
    <row r="73" spans="10:26" ht="21" customHeight="1"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0:26" ht="21" customHeight="1">
      <c r="J74" s="313" t="str">
        <f>+C9</f>
        <v>Lauri Kujala</v>
      </c>
      <c r="K74" s="313"/>
      <c r="L74" s="313"/>
      <c r="M74" s="313"/>
      <c r="N74" s="231" t="s">
        <v>128</v>
      </c>
      <c r="O74" s="232"/>
      <c r="P74" s="313" t="str">
        <f>+C10</f>
        <v>Tomi Vainikka</v>
      </c>
      <c r="Q74" s="313"/>
      <c r="R74" s="220"/>
      <c r="S74" s="313" t="str">
        <f>+C11</f>
        <v>Aleksi Parkkinen</v>
      </c>
      <c r="T74" s="313"/>
      <c r="U74" s="313"/>
      <c r="V74" s="313"/>
      <c r="W74" s="231" t="s">
        <v>128</v>
      </c>
      <c r="X74" s="232"/>
      <c r="Y74" s="313" t="str">
        <f>+C12</f>
        <v>Toivo Karhu</v>
      </c>
      <c r="Z74" s="313"/>
    </row>
    <row r="75" spans="10:26" ht="21" customHeight="1">
      <c r="J75" s="220" t="s">
        <v>8</v>
      </c>
      <c r="K75" s="220"/>
      <c r="L75" s="220"/>
      <c r="M75" s="220"/>
      <c r="N75" s="220"/>
      <c r="O75" s="220"/>
      <c r="P75" s="220" t="s">
        <v>8</v>
      </c>
      <c r="Q75" s="220"/>
      <c r="R75" s="220"/>
      <c r="S75" s="220" t="s">
        <v>8</v>
      </c>
      <c r="T75" s="220"/>
      <c r="U75" s="220"/>
      <c r="V75" s="220"/>
      <c r="W75" s="220"/>
      <c r="X75" s="220"/>
      <c r="Y75" s="220" t="s">
        <v>8</v>
      </c>
      <c r="Z75" s="220"/>
    </row>
    <row r="76" spans="10:26" ht="21" customHeight="1"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10:26" ht="21" customHeight="1">
      <c r="J77" s="313" t="str">
        <f>+D9</f>
        <v>KoKa</v>
      </c>
      <c r="K77" s="313"/>
      <c r="L77" s="313"/>
      <c r="M77" s="313"/>
      <c r="N77" s="220"/>
      <c r="O77" s="220"/>
      <c r="P77" s="313" t="str">
        <f>+D10</f>
        <v>TuPy</v>
      </c>
      <c r="Q77" s="313"/>
      <c r="R77" s="220"/>
      <c r="S77" s="313" t="str">
        <f>+D11</f>
        <v>TuPy</v>
      </c>
      <c r="T77" s="313"/>
      <c r="U77" s="313"/>
      <c r="V77" s="313"/>
      <c r="W77" s="220"/>
      <c r="X77" s="220"/>
      <c r="Y77" s="313" t="str">
        <f>+D12</f>
        <v>TuPy</v>
      </c>
      <c r="Z77" s="313"/>
    </row>
    <row r="78" spans="10:26" ht="21" customHeight="1">
      <c r="J78" s="220" t="s">
        <v>0</v>
      </c>
      <c r="K78" s="220"/>
      <c r="L78" s="220"/>
      <c r="M78" s="220"/>
      <c r="N78" s="220"/>
      <c r="O78" s="220"/>
      <c r="P78" s="220" t="s">
        <v>0</v>
      </c>
      <c r="Q78" s="220"/>
      <c r="R78" s="220"/>
      <c r="S78" s="220" t="s">
        <v>0</v>
      </c>
      <c r="T78" s="220"/>
      <c r="U78" s="220"/>
      <c r="V78" s="220"/>
      <c r="W78" s="220"/>
      <c r="X78" s="220"/>
      <c r="Y78" s="220" t="s">
        <v>0</v>
      </c>
      <c r="Z78" s="220"/>
    </row>
    <row r="79" spans="10:26" ht="21" customHeight="1"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spans="10:26" ht="21" customHeight="1">
      <c r="J80" s="220" t="s">
        <v>113</v>
      </c>
      <c r="K80" s="229"/>
      <c r="L80" s="232" t="s">
        <v>139</v>
      </c>
      <c r="M80" s="229"/>
      <c r="N80" s="220"/>
      <c r="O80" s="220"/>
      <c r="P80" s="220"/>
      <c r="Q80" s="220"/>
      <c r="R80" s="220"/>
      <c r="S80" s="220" t="s">
        <v>113</v>
      </c>
      <c r="T80" s="229"/>
      <c r="U80" s="232" t="s">
        <v>139</v>
      </c>
      <c r="V80" s="229"/>
      <c r="W80" s="220"/>
      <c r="X80" s="220"/>
      <c r="Y80" s="220"/>
      <c r="Z80" s="220"/>
    </row>
    <row r="81" spans="10:26" ht="21" customHeight="1">
      <c r="J81" s="220" t="s">
        <v>114</v>
      </c>
      <c r="K81" s="234"/>
      <c r="L81" s="232" t="s">
        <v>139</v>
      </c>
      <c r="M81" s="234"/>
      <c r="N81" s="220"/>
      <c r="O81" s="220"/>
      <c r="P81" s="313"/>
      <c r="Q81" s="313"/>
      <c r="R81" s="220"/>
      <c r="S81" s="220" t="s">
        <v>114</v>
      </c>
      <c r="T81" s="234"/>
      <c r="U81" s="232" t="s">
        <v>139</v>
      </c>
      <c r="V81" s="234"/>
      <c r="W81" s="220"/>
      <c r="X81" s="220"/>
      <c r="Y81" s="313"/>
      <c r="Z81" s="313"/>
    </row>
    <row r="82" spans="10:26" ht="21" customHeight="1">
      <c r="J82" s="220" t="s">
        <v>115</v>
      </c>
      <c r="K82" s="234"/>
      <c r="L82" s="232" t="s">
        <v>139</v>
      </c>
      <c r="M82" s="234"/>
      <c r="N82" s="220"/>
      <c r="O82" s="220"/>
      <c r="P82" s="220" t="s">
        <v>140</v>
      </c>
      <c r="Q82" s="220"/>
      <c r="R82" s="220"/>
      <c r="S82" s="220" t="s">
        <v>115</v>
      </c>
      <c r="T82" s="234"/>
      <c r="U82" s="232" t="s">
        <v>139</v>
      </c>
      <c r="V82" s="234"/>
      <c r="W82" s="220"/>
      <c r="X82" s="220"/>
      <c r="Y82" s="220" t="s">
        <v>140</v>
      </c>
      <c r="Z82" s="220"/>
    </row>
    <row r="83" spans="10:26" ht="21" customHeight="1">
      <c r="J83" s="220" t="s">
        <v>141</v>
      </c>
      <c r="K83" s="234"/>
      <c r="L83" s="232" t="s">
        <v>139</v>
      </c>
      <c r="M83" s="234"/>
      <c r="N83" s="220"/>
      <c r="O83" s="220"/>
      <c r="P83" s="220"/>
      <c r="Q83" s="220"/>
      <c r="R83" s="220"/>
      <c r="S83" s="220" t="s">
        <v>141</v>
      </c>
      <c r="T83" s="234"/>
      <c r="U83" s="232" t="s">
        <v>139</v>
      </c>
      <c r="V83" s="234"/>
      <c r="W83" s="220"/>
      <c r="X83" s="220"/>
      <c r="Y83" s="220"/>
      <c r="Z83" s="220"/>
    </row>
    <row r="84" spans="10:26" ht="21" customHeight="1">
      <c r="J84" s="220" t="s">
        <v>117</v>
      </c>
      <c r="K84" s="234"/>
      <c r="L84" s="232" t="s">
        <v>139</v>
      </c>
      <c r="M84" s="234"/>
      <c r="N84" s="220"/>
      <c r="O84" s="220"/>
      <c r="P84" s="313"/>
      <c r="Q84" s="313"/>
      <c r="R84" s="220"/>
      <c r="S84" s="220" t="s">
        <v>117</v>
      </c>
      <c r="T84" s="234"/>
      <c r="U84" s="232" t="s">
        <v>139</v>
      </c>
      <c r="V84" s="234"/>
      <c r="W84" s="220"/>
      <c r="X84" s="220"/>
      <c r="Y84" s="313"/>
      <c r="Z84" s="313"/>
    </row>
    <row r="85" spans="10:26" ht="21" customHeight="1">
      <c r="J85" s="220" t="s">
        <v>142</v>
      </c>
      <c r="K85" s="234"/>
      <c r="L85" s="232" t="s">
        <v>139</v>
      </c>
      <c r="M85" s="234"/>
      <c r="N85" s="220"/>
      <c r="O85" s="220"/>
      <c r="P85" s="220" t="s">
        <v>143</v>
      </c>
      <c r="Q85" s="220"/>
      <c r="R85" s="220"/>
      <c r="S85" s="220" t="s">
        <v>142</v>
      </c>
      <c r="T85" s="234"/>
      <c r="U85" s="232" t="s">
        <v>139</v>
      </c>
      <c r="V85" s="234"/>
      <c r="W85" s="220"/>
      <c r="X85" s="220"/>
      <c r="Y85" s="220" t="s">
        <v>143</v>
      </c>
      <c r="Z85" s="220"/>
    </row>
    <row r="86" spans="10:26" ht="21" customHeight="1">
      <c r="J86" s="220" t="s">
        <v>144</v>
      </c>
      <c r="K86" s="234"/>
      <c r="L86" s="232" t="s">
        <v>139</v>
      </c>
      <c r="M86" s="234"/>
      <c r="N86" s="220"/>
      <c r="O86" s="220"/>
      <c r="P86" s="220"/>
      <c r="Q86" s="220"/>
      <c r="R86" s="220"/>
      <c r="S86" s="220" t="s">
        <v>144</v>
      </c>
      <c r="T86" s="234"/>
      <c r="U86" s="232" t="s">
        <v>139</v>
      </c>
      <c r="V86" s="234"/>
      <c r="W86" s="220"/>
      <c r="X86" s="220"/>
      <c r="Y86" s="220"/>
      <c r="Z86" s="220"/>
    </row>
    <row r="87" spans="10:26" ht="21" customHeight="1">
      <c r="J87" s="220" t="s">
        <v>145</v>
      </c>
      <c r="K87" s="234"/>
      <c r="L87" s="232" t="s">
        <v>139</v>
      </c>
      <c r="M87" s="234"/>
      <c r="N87" s="220"/>
      <c r="O87" s="220"/>
      <c r="P87" s="313"/>
      <c r="Q87" s="313"/>
      <c r="R87" s="220"/>
      <c r="S87" s="220" t="s">
        <v>145</v>
      </c>
      <c r="T87" s="234"/>
      <c r="U87" s="232" t="s">
        <v>139</v>
      </c>
      <c r="V87" s="234"/>
      <c r="W87" s="220"/>
      <c r="X87" s="220"/>
      <c r="Y87" s="313"/>
      <c r="Z87" s="313"/>
    </row>
    <row r="88" spans="10:26" ht="21" customHeight="1">
      <c r="J88" s="220" t="s">
        <v>146</v>
      </c>
      <c r="K88" s="234"/>
      <c r="L88" s="232" t="s">
        <v>139</v>
      </c>
      <c r="M88" s="234"/>
      <c r="N88" s="220"/>
      <c r="O88" s="220"/>
      <c r="P88" s="220" t="s">
        <v>147</v>
      </c>
      <c r="Q88" s="220"/>
      <c r="R88" s="220"/>
      <c r="S88" s="220" t="s">
        <v>146</v>
      </c>
      <c r="T88" s="234"/>
      <c r="U88" s="232" t="s">
        <v>139</v>
      </c>
      <c r="V88" s="234"/>
      <c r="W88" s="220"/>
      <c r="X88" s="220"/>
      <c r="Y88" s="220" t="s">
        <v>147</v>
      </c>
      <c r="Z88" s="220"/>
    </row>
    <row r="89" spans="10:26" ht="21" customHeight="1"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spans="10:26" ht="21" customHeight="1">
      <c r="J90" s="235"/>
      <c r="K90" s="235"/>
      <c r="L90" s="235"/>
      <c r="M90" s="235"/>
      <c r="N90" s="235"/>
      <c r="O90" s="235"/>
      <c r="P90" s="235"/>
      <c r="Q90" s="235"/>
      <c r="R90" s="220"/>
      <c r="S90" s="235"/>
      <c r="T90" s="235"/>
      <c r="U90" s="235"/>
      <c r="V90" s="235"/>
      <c r="W90" s="235"/>
      <c r="X90" s="235"/>
      <c r="Y90" s="235"/>
      <c r="Z90" s="235"/>
    </row>
  </sheetData>
  <mergeCells count="43">
    <mergeCell ref="L43:N43"/>
    <mergeCell ref="U43:W43"/>
    <mergeCell ref="L45:P45"/>
    <mergeCell ref="U45:Y45"/>
    <mergeCell ref="L47:M47"/>
    <mergeCell ref="U47:V47"/>
    <mergeCell ref="J49:M49"/>
    <mergeCell ref="P49:Q49"/>
    <mergeCell ref="S49:V49"/>
    <mergeCell ref="Y49:Z49"/>
    <mergeCell ref="J52:M52"/>
    <mergeCell ref="P52:Q52"/>
    <mergeCell ref="S52:V52"/>
    <mergeCell ref="Y52:Z52"/>
    <mergeCell ref="P56:Q56"/>
    <mergeCell ref="Y56:Z56"/>
    <mergeCell ref="P59:Q59"/>
    <mergeCell ref="Y59:Z59"/>
    <mergeCell ref="P62:Q62"/>
    <mergeCell ref="Y62:Z62"/>
    <mergeCell ref="L68:N68"/>
    <mergeCell ref="U68:W68"/>
    <mergeCell ref="L70:P70"/>
    <mergeCell ref="U70:Y70"/>
    <mergeCell ref="L72:M72"/>
    <mergeCell ref="U72:V72"/>
    <mergeCell ref="P77:Q77"/>
    <mergeCell ref="S77:V77"/>
    <mergeCell ref="Y77:Z77"/>
    <mergeCell ref="J74:M74"/>
    <mergeCell ref="P74:Q74"/>
    <mergeCell ref="S74:V74"/>
    <mergeCell ref="Y74:Z74"/>
    <mergeCell ref="D1:F1"/>
    <mergeCell ref="P87:Q87"/>
    <mergeCell ref="Y87:Z87"/>
    <mergeCell ref="D3:E3"/>
    <mergeCell ref="D2:E2"/>
    <mergeCell ref="P81:Q81"/>
    <mergeCell ref="Y81:Z81"/>
    <mergeCell ref="P84:Q84"/>
    <mergeCell ref="Y84:Z84"/>
    <mergeCell ref="J77:M77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2"/>
  <rowBreaks count="1" manualBreakCount="1">
    <brk id="4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6"/>
  <dimension ref="A1:AT143"/>
  <sheetViews>
    <sheetView workbookViewId="0" topLeftCell="A1">
      <selection activeCell="R54" sqref="R54:S54"/>
    </sheetView>
  </sheetViews>
  <sheetFormatPr defaultColWidth="8.88671875" defaultRowHeight="15"/>
  <cols>
    <col min="1" max="1" width="3.5546875" style="0" customWidth="1"/>
    <col min="2" max="2" width="11.99609375" style="0" customWidth="1"/>
    <col min="3" max="3" width="9.77734375" style="0" customWidth="1"/>
    <col min="4" max="4" width="2.4453125" style="0" customWidth="1"/>
    <col min="5" max="5" width="2.77734375" style="0" customWidth="1"/>
    <col min="6" max="14" width="2.99609375" style="0" customWidth="1"/>
    <col min="15" max="15" width="3.10546875" style="0" customWidth="1"/>
    <col min="16" max="16" width="1.66796875" style="0" customWidth="1"/>
    <col min="17" max="17" width="1.5625" style="0" customWidth="1"/>
    <col min="18" max="19" width="2.77734375" style="0" customWidth="1"/>
    <col min="20" max="24" width="3.10546875" style="0" customWidth="1"/>
    <col min="25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5.75" thickTop="1">
      <c r="A1" s="3"/>
      <c r="B1" s="4" t="s">
        <v>55</v>
      </c>
      <c r="C1" s="5"/>
      <c r="D1" s="5"/>
      <c r="E1" s="5"/>
      <c r="F1" s="6"/>
      <c r="G1" s="5"/>
      <c r="H1" s="7" t="s">
        <v>2</v>
      </c>
      <c r="I1" s="8"/>
      <c r="J1" s="271" t="s">
        <v>87</v>
      </c>
      <c r="K1" s="271"/>
      <c r="L1" s="271"/>
      <c r="M1" s="272"/>
      <c r="N1" s="9" t="s">
        <v>3</v>
      </c>
      <c r="O1" s="10"/>
      <c r="P1" s="273" t="s">
        <v>37</v>
      </c>
      <c r="Q1" s="273"/>
      <c r="R1" s="273"/>
      <c r="S1" s="274"/>
      <c r="AS1" s="2"/>
      <c r="AT1" s="1"/>
    </row>
    <row r="2" spans="1:46" ht="15.75" thickBot="1">
      <c r="A2" s="11"/>
      <c r="B2" s="12" t="s">
        <v>35</v>
      </c>
      <c r="C2" s="13" t="s">
        <v>4</v>
      </c>
      <c r="D2" s="275"/>
      <c r="E2" s="275"/>
      <c r="F2" s="276"/>
      <c r="G2" s="277" t="s">
        <v>5</v>
      </c>
      <c r="H2" s="278"/>
      <c r="I2" s="278"/>
      <c r="J2" s="279">
        <v>39173</v>
      </c>
      <c r="K2" s="279"/>
      <c r="L2" s="279"/>
      <c r="M2" s="280"/>
      <c r="N2" s="14" t="s">
        <v>6</v>
      </c>
      <c r="O2" s="15"/>
      <c r="P2" s="281"/>
      <c r="Q2" s="281"/>
      <c r="R2" s="281"/>
      <c r="S2" s="282"/>
      <c r="AS2" s="2"/>
      <c r="AT2" s="1"/>
    </row>
    <row r="3" spans="1:46" ht="15" thickTop="1">
      <c r="A3" s="18"/>
      <c r="B3" s="19" t="s">
        <v>8</v>
      </c>
      <c r="C3" s="20" t="s">
        <v>0</v>
      </c>
      <c r="D3" s="283" t="s">
        <v>9</v>
      </c>
      <c r="E3" s="284"/>
      <c r="F3" s="283" t="s">
        <v>10</v>
      </c>
      <c r="G3" s="284"/>
      <c r="H3" s="283" t="s">
        <v>11</v>
      </c>
      <c r="I3" s="284"/>
      <c r="J3" s="283" t="s">
        <v>12</v>
      </c>
      <c r="K3" s="284"/>
      <c r="L3" s="283"/>
      <c r="M3" s="284"/>
      <c r="N3" s="21" t="s">
        <v>13</v>
      </c>
      <c r="O3" s="22" t="s">
        <v>14</v>
      </c>
      <c r="P3" s="23" t="s">
        <v>15</v>
      </c>
      <c r="Q3" s="24"/>
      <c r="R3" s="285" t="s">
        <v>16</v>
      </c>
      <c r="S3" s="286"/>
      <c r="T3" s="287" t="s">
        <v>17</v>
      </c>
      <c r="U3" s="288"/>
      <c r="V3" s="25" t="s">
        <v>18</v>
      </c>
      <c r="AS3" s="2"/>
      <c r="AT3" s="1"/>
    </row>
    <row r="4" spans="1:46" ht="15">
      <c r="A4" s="26" t="s">
        <v>9</v>
      </c>
      <c r="B4" s="27" t="s">
        <v>88</v>
      </c>
      <c r="C4" s="28" t="s">
        <v>60</v>
      </c>
      <c r="D4" s="29"/>
      <c r="E4" s="30"/>
      <c r="F4" s="31"/>
      <c r="G4" s="32"/>
      <c r="H4" s="31"/>
      <c r="I4" s="32"/>
      <c r="J4" s="31"/>
      <c r="K4" s="32"/>
      <c r="L4" s="31"/>
      <c r="M4" s="32"/>
      <c r="N4" s="33">
        <v>2</v>
      </c>
      <c r="O4" s="34">
        <v>0</v>
      </c>
      <c r="P4" s="35"/>
      <c r="Q4" s="36"/>
      <c r="R4" s="289">
        <v>1</v>
      </c>
      <c r="S4" s="290"/>
      <c r="T4" s="37"/>
      <c r="U4" s="37"/>
      <c r="V4" s="38"/>
      <c r="AS4" s="2"/>
      <c r="AT4" s="1"/>
    </row>
    <row r="5" spans="1:46" ht="15">
      <c r="A5" s="39" t="s">
        <v>10</v>
      </c>
      <c r="B5" s="27" t="s">
        <v>59</v>
      </c>
      <c r="C5" s="28" t="s">
        <v>60</v>
      </c>
      <c r="D5" s="40"/>
      <c r="E5" s="41"/>
      <c r="F5" s="42"/>
      <c r="G5" s="43"/>
      <c r="H5" s="40"/>
      <c r="I5" s="41"/>
      <c r="J5" s="40"/>
      <c r="K5" s="41"/>
      <c r="L5" s="40"/>
      <c r="M5" s="41"/>
      <c r="N5" s="33">
        <v>1</v>
      </c>
      <c r="O5" s="34">
        <v>1</v>
      </c>
      <c r="P5" s="35"/>
      <c r="Q5" s="36"/>
      <c r="R5" s="289">
        <v>2</v>
      </c>
      <c r="S5" s="290"/>
      <c r="T5" s="37"/>
      <c r="U5" s="37"/>
      <c r="V5" s="38"/>
      <c r="AS5" s="2"/>
      <c r="AT5" s="1"/>
    </row>
    <row r="6" spans="1:45" ht="15">
      <c r="A6" s="39" t="s">
        <v>11</v>
      </c>
      <c r="B6" s="27" t="s">
        <v>89</v>
      </c>
      <c r="C6" s="28" t="s">
        <v>35</v>
      </c>
      <c r="D6" s="40"/>
      <c r="E6" s="41"/>
      <c r="F6" s="40"/>
      <c r="G6" s="41"/>
      <c r="H6" s="42"/>
      <c r="I6" s="43"/>
      <c r="J6" s="40"/>
      <c r="K6" s="41"/>
      <c r="L6" s="40"/>
      <c r="M6" s="41"/>
      <c r="N6" s="33">
        <v>0</v>
      </c>
      <c r="O6" s="34">
        <v>2</v>
      </c>
      <c r="P6" s="35"/>
      <c r="Q6" s="36"/>
      <c r="R6" s="289">
        <v>3</v>
      </c>
      <c r="S6" s="290"/>
      <c r="T6" s="37"/>
      <c r="U6" s="37"/>
      <c r="V6" s="38"/>
      <c r="AS6" s="2"/>
    </row>
    <row r="7" spans="1:45" ht="15.75" thickBot="1">
      <c r="A7" s="39" t="s">
        <v>12</v>
      </c>
      <c r="B7" s="44"/>
      <c r="C7" s="28"/>
      <c r="D7" s="40"/>
      <c r="E7" s="41"/>
      <c r="F7" s="40"/>
      <c r="G7" s="41"/>
      <c r="H7" s="40"/>
      <c r="I7" s="41"/>
      <c r="J7" s="42"/>
      <c r="K7" s="43"/>
      <c r="L7" s="40"/>
      <c r="M7" s="41"/>
      <c r="N7" s="33"/>
      <c r="O7" s="34"/>
      <c r="P7" s="35"/>
      <c r="Q7" s="36"/>
      <c r="R7" s="291"/>
      <c r="S7" s="292"/>
      <c r="T7" s="37"/>
      <c r="U7" s="37"/>
      <c r="V7" s="38"/>
      <c r="AS7" s="2"/>
    </row>
    <row r="8" spans="1:45" ht="15" thickTop="1">
      <c r="A8" s="45"/>
      <c r="B8" s="46" t="s">
        <v>33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  <c r="S8" s="49"/>
      <c r="T8" s="50"/>
      <c r="U8" s="51"/>
      <c r="V8" s="52"/>
      <c r="W8" s="51"/>
      <c r="X8" s="53"/>
      <c r="AS8" s="2"/>
    </row>
    <row r="9" spans="1:45" ht="15" thickBot="1">
      <c r="A9" s="54"/>
      <c r="B9" s="55" t="s">
        <v>20</v>
      </c>
      <c r="C9" s="56"/>
      <c r="D9" s="128" t="s">
        <v>66</v>
      </c>
      <c r="E9" s="57"/>
      <c r="F9" s="293" t="s">
        <v>21</v>
      </c>
      <c r="G9" s="294"/>
      <c r="H9" s="265" t="s">
        <v>22</v>
      </c>
      <c r="I9" s="266"/>
      <c r="J9" s="293" t="s">
        <v>23</v>
      </c>
      <c r="K9" s="266"/>
      <c r="L9" s="293" t="s">
        <v>24</v>
      </c>
      <c r="M9" s="266"/>
      <c r="N9" s="293" t="s">
        <v>25</v>
      </c>
      <c r="O9" s="266"/>
      <c r="P9" s="267"/>
      <c r="Q9" s="268"/>
      <c r="S9" s="58"/>
      <c r="T9" s="59"/>
      <c r="U9" s="60"/>
      <c r="V9" s="25"/>
      <c r="AS9" s="2"/>
    </row>
    <row r="10" spans="1:45" ht="15">
      <c r="A10" s="61" t="s">
        <v>27</v>
      </c>
      <c r="B10" s="62" t="str">
        <f>IF(B4&gt;"",B4,"")</f>
        <v>Lauri Oja</v>
      </c>
      <c r="C10" s="62" t="str">
        <f>IF(B6&gt;"",B6,"")</f>
        <v>Diep Luong</v>
      </c>
      <c r="D10" s="129">
        <v>2</v>
      </c>
      <c r="E10" s="64"/>
      <c r="F10" s="299">
        <v>11</v>
      </c>
      <c r="G10" s="300"/>
      <c r="H10" s="301">
        <v>7</v>
      </c>
      <c r="I10" s="302"/>
      <c r="J10" s="301">
        <v>7</v>
      </c>
      <c r="K10" s="302"/>
      <c r="L10" s="301"/>
      <c r="M10" s="302"/>
      <c r="N10" s="295"/>
      <c r="O10" s="296"/>
      <c r="P10" s="65"/>
      <c r="Q10" s="66"/>
      <c r="R10" s="67"/>
      <c r="S10" s="68"/>
      <c r="T10" s="69"/>
      <c r="U10" s="70"/>
      <c r="V10" s="71"/>
      <c r="Y10" s="72"/>
      <c r="Z10" s="73"/>
      <c r="AA10" s="72"/>
      <c r="AB10" s="73"/>
      <c r="AC10" s="72"/>
      <c r="AD10" s="73"/>
      <c r="AE10" s="72"/>
      <c r="AF10" s="73"/>
      <c r="AG10" s="72"/>
      <c r="AH10" s="73"/>
      <c r="AS10" s="17"/>
    </row>
    <row r="11" spans="1:45" ht="15">
      <c r="A11" s="61" t="s">
        <v>28</v>
      </c>
      <c r="B11" s="62"/>
      <c r="C11" s="62">
        <f>IF(B7&gt;"",B7,"")</f>
      </c>
      <c r="D11" s="130"/>
      <c r="E11" s="64"/>
      <c r="F11" s="297"/>
      <c r="G11" s="298"/>
      <c r="H11" s="297"/>
      <c r="I11" s="298"/>
      <c r="J11" s="297"/>
      <c r="K11" s="298"/>
      <c r="L11" s="297"/>
      <c r="M11" s="298"/>
      <c r="N11" s="297"/>
      <c r="O11" s="298"/>
      <c r="P11" s="65"/>
      <c r="Q11" s="66"/>
      <c r="R11" s="75"/>
      <c r="S11" s="76"/>
      <c r="T11" s="69"/>
      <c r="U11" s="70"/>
      <c r="V11" s="71"/>
      <c r="Y11" s="77"/>
      <c r="Z11" s="78"/>
      <c r="AA11" s="77"/>
      <c r="AB11" s="78"/>
      <c r="AC11" s="77"/>
      <c r="AD11" s="78"/>
      <c r="AE11" s="77"/>
      <c r="AF11" s="78"/>
      <c r="AG11" s="77"/>
      <c r="AH11" s="78"/>
      <c r="AS11" s="17"/>
    </row>
    <row r="12" spans="1:45" ht="15.75" thickBot="1">
      <c r="A12" s="61" t="s">
        <v>29</v>
      </c>
      <c r="B12" s="79"/>
      <c r="C12" s="79">
        <f>IF(B7&gt;"",B7,"")</f>
      </c>
      <c r="D12" s="131"/>
      <c r="E12" s="57"/>
      <c r="F12" s="303"/>
      <c r="G12" s="304"/>
      <c r="H12" s="303"/>
      <c r="I12" s="304"/>
      <c r="J12" s="303"/>
      <c r="K12" s="304"/>
      <c r="L12" s="303"/>
      <c r="M12" s="304"/>
      <c r="N12" s="303"/>
      <c r="O12" s="304"/>
      <c r="P12" s="65"/>
      <c r="Q12" s="66"/>
      <c r="R12" s="75"/>
      <c r="S12" s="76"/>
      <c r="T12" s="69"/>
      <c r="U12" s="70"/>
      <c r="V12" s="71"/>
      <c r="Y12" s="77"/>
      <c r="Z12" s="78"/>
      <c r="AA12" s="77"/>
      <c r="AB12" s="78"/>
      <c r="AC12" s="77"/>
      <c r="AD12" s="78"/>
      <c r="AE12" s="77"/>
      <c r="AF12" s="78"/>
      <c r="AG12" s="77"/>
      <c r="AH12" s="78"/>
      <c r="AS12" s="17"/>
    </row>
    <row r="13" spans="1:34" ht="15">
      <c r="A13" s="61" t="s">
        <v>30</v>
      </c>
      <c r="B13" s="62" t="str">
        <f>IF(B5&gt;"",B5,"")</f>
        <v>Aleksi Parkkinen</v>
      </c>
      <c r="C13" s="62" t="str">
        <f>IF(B6&gt;"",B6,"")</f>
        <v>Diep Luong</v>
      </c>
      <c r="D13" s="129">
        <v>1</v>
      </c>
      <c r="E13" s="64"/>
      <c r="F13" s="301">
        <v>4</v>
      </c>
      <c r="G13" s="302"/>
      <c r="H13" s="301">
        <v>8</v>
      </c>
      <c r="I13" s="302"/>
      <c r="J13" s="301">
        <v>9</v>
      </c>
      <c r="K13" s="302"/>
      <c r="L13" s="301"/>
      <c r="M13" s="302"/>
      <c r="N13" s="301"/>
      <c r="O13" s="302"/>
      <c r="P13" s="65"/>
      <c r="Q13" s="66"/>
      <c r="R13" s="75"/>
      <c r="S13" s="76"/>
      <c r="T13" s="69"/>
      <c r="U13" s="70"/>
      <c r="V13" s="71"/>
      <c r="Y13" s="77"/>
      <c r="Z13" s="78"/>
      <c r="AA13" s="77"/>
      <c r="AB13" s="78"/>
      <c r="AC13" s="77"/>
      <c r="AD13" s="78"/>
      <c r="AE13" s="77"/>
      <c r="AF13" s="78"/>
      <c r="AG13" s="77"/>
      <c r="AH13" s="78"/>
    </row>
    <row r="14" spans="1:34" ht="15">
      <c r="A14" s="61" t="s">
        <v>31</v>
      </c>
      <c r="B14" s="62" t="str">
        <f>IF(B4&gt;"",B4,"")</f>
        <v>Lauri Oja</v>
      </c>
      <c r="C14" s="62" t="str">
        <f>IF(B5&gt;"",B5,"")</f>
        <v>Aleksi Parkkinen</v>
      </c>
      <c r="D14" s="130">
        <v>3</v>
      </c>
      <c r="E14" s="64"/>
      <c r="F14" s="297">
        <v>9</v>
      </c>
      <c r="G14" s="298"/>
      <c r="H14" s="297">
        <v>3</v>
      </c>
      <c r="I14" s="298"/>
      <c r="J14" s="307">
        <v>9</v>
      </c>
      <c r="K14" s="308"/>
      <c r="L14" s="297"/>
      <c r="M14" s="298"/>
      <c r="N14" s="297"/>
      <c r="O14" s="298"/>
      <c r="P14" s="65"/>
      <c r="Q14" s="66"/>
      <c r="R14" s="75"/>
      <c r="S14" s="76"/>
      <c r="T14" s="69"/>
      <c r="U14" s="70"/>
      <c r="V14" s="71"/>
      <c r="Y14" s="77"/>
      <c r="Z14" s="78"/>
      <c r="AA14" s="77"/>
      <c r="AB14" s="78"/>
      <c r="AC14" s="77"/>
      <c r="AD14" s="78"/>
      <c r="AE14" s="77"/>
      <c r="AF14" s="78"/>
      <c r="AG14" s="77"/>
      <c r="AH14" s="78"/>
    </row>
    <row r="15" spans="1:34" ht="15.75" thickBot="1">
      <c r="A15" s="80" t="s">
        <v>32</v>
      </c>
      <c r="B15" s="81"/>
      <c r="C15" s="81">
        <f>IF(B7&gt;"",B7,"")</f>
      </c>
      <c r="D15" s="82"/>
      <c r="E15" s="83"/>
      <c r="F15" s="305"/>
      <c r="G15" s="306"/>
      <c r="H15" s="305"/>
      <c r="I15" s="306"/>
      <c r="J15" s="305"/>
      <c r="K15" s="306"/>
      <c r="L15" s="305"/>
      <c r="M15" s="306"/>
      <c r="N15" s="305"/>
      <c r="O15" s="306"/>
      <c r="P15" s="84"/>
      <c r="Q15" s="85"/>
      <c r="R15" s="86"/>
      <c r="S15" s="16"/>
      <c r="T15" s="69"/>
      <c r="U15" s="70"/>
      <c r="V15" s="71"/>
      <c r="Y15" s="87"/>
      <c r="Z15" s="88"/>
      <c r="AA15" s="87"/>
      <c r="AB15" s="88"/>
      <c r="AC15" s="87"/>
      <c r="AD15" s="88"/>
      <c r="AE15" s="87"/>
      <c r="AF15" s="88"/>
      <c r="AG15" s="87"/>
      <c r="AH15" s="88"/>
    </row>
    <row r="16" ht="15.75" thickBot="1" thickTop="1"/>
    <row r="17" spans="1:19" ht="15.75" thickTop="1">
      <c r="A17" s="3"/>
      <c r="B17" s="4" t="s">
        <v>55</v>
      </c>
      <c r="C17" s="5"/>
      <c r="D17" s="5"/>
      <c r="E17" s="5"/>
      <c r="F17" s="6"/>
      <c r="G17" s="5" t="s">
        <v>82</v>
      </c>
      <c r="H17" s="7"/>
      <c r="I17" s="8"/>
      <c r="J17" s="271" t="s">
        <v>87</v>
      </c>
      <c r="K17" s="271"/>
      <c r="L17" s="271"/>
      <c r="M17" s="272"/>
      <c r="N17" s="9" t="s">
        <v>84</v>
      </c>
      <c r="O17" s="10"/>
      <c r="P17" s="273" t="s">
        <v>38</v>
      </c>
      <c r="Q17" s="273"/>
      <c r="R17" s="273"/>
      <c r="S17" s="274"/>
    </row>
    <row r="18" spans="1:19" ht="15.75" thickBot="1">
      <c r="A18" s="11"/>
      <c r="B18" s="12" t="s">
        <v>35</v>
      </c>
      <c r="C18" s="13" t="s">
        <v>4</v>
      </c>
      <c r="D18" s="275"/>
      <c r="E18" s="275"/>
      <c r="F18" s="276"/>
      <c r="G18" s="277" t="s">
        <v>85</v>
      </c>
      <c r="H18" s="278"/>
      <c r="I18" s="278"/>
      <c r="J18" s="279">
        <v>39173</v>
      </c>
      <c r="K18" s="279"/>
      <c r="L18" s="279"/>
      <c r="M18" s="280"/>
      <c r="N18" s="14" t="s">
        <v>86</v>
      </c>
      <c r="O18" s="15"/>
      <c r="P18" s="281"/>
      <c r="Q18" s="281"/>
      <c r="R18" s="281"/>
      <c r="S18" s="282"/>
    </row>
    <row r="19" spans="1:22" ht="15" thickTop="1">
      <c r="A19" s="18"/>
      <c r="B19" s="19" t="s">
        <v>8</v>
      </c>
      <c r="C19" s="20" t="s">
        <v>0</v>
      </c>
      <c r="D19" s="283"/>
      <c r="E19" s="284"/>
      <c r="F19" s="283"/>
      <c r="G19" s="284"/>
      <c r="H19" s="283"/>
      <c r="I19" s="284"/>
      <c r="J19" s="283"/>
      <c r="K19" s="284"/>
      <c r="L19" s="283"/>
      <c r="M19" s="284"/>
      <c r="N19" s="21" t="s">
        <v>13</v>
      </c>
      <c r="O19" s="22" t="s">
        <v>14</v>
      </c>
      <c r="P19" s="23"/>
      <c r="Q19" s="24"/>
      <c r="R19" s="285" t="s">
        <v>225</v>
      </c>
      <c r="S19" s="286"/>
      <c r="T19" s="287"/>
      <c r="U19" s="288"/>
      <c r="V19" s="25"/>
    </row>
    <row r="20" spans="1:22" ht="15">
      <c r="A20" s="26" t="s">
        <v>9</v>
      </c>
      <c r="B20" s="27" t="s">
        <v>57</v>
      </c>
      <c r="C20" s="28" t="s">
        <v>71</v>
      </c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>
        <v>2</v>
      </c>
      <c r="O20" s="34">
        <v>0</v>
      </c>
      <c r="P20" s="35"/>
      <c r="Q20" s="36"/>
      <c r="R20" s="289">
        <v>1</v>
      </c>
      <c r="S20" s="290"/>
      <c r="T20" s="37"/>
      <c r="U20" s="37"/>
      <c r="V20" s="38"/>
    </row>
    <row r="21" spans="1:22" ht="15">
      <c r="A21" s="39" t="s">
        <v>10</v>
      </c>
      <c r="B21" s="27" t="s">
        <v>75</v>
      </c>
      <c r="C21" s="28" t="s">
        <v>60</v>
      </c>
      <c r="D21" s="40"/>
      <c r="E21" s="41"/>
      <c r="F21" s="42"/>
      <c r="G21" s="43"/>
      <c r="H21" s="40"/>
      <c r="I21" s="41"/>
      <c r="J21" s="40"/>
      <c r="K21" s="41"/>
      <c r="L21" s="40"/>
      <c r="M21" s="41"/>
      <c r="N21" s="33">
        <v>1</v>
      </c>
      <c r="O21" s="34">
        <v>1</v>
      </c>
      <c r="P21" s="35"/>
      <c r="Q21" s="36"/>
      <c r="R21" s="289">
        <v>2</v>
      </c>
      <c r="S21" s="290"/>
      <c r="T21" s="37"/>
      <c r="U21" s="37"/>
      <c r="V21" s="38"/>
    </row>
    <row r="22" spans="1:22" ht="15">
      <c r="A22" s="39" t="s">
        <v>11</v>
      </c>
      <c r="B22" s="27" t="s">
        <v>90</v>
      </c>
      <c r="C22" s="28" t="s">
        <v>19</v>
      </c>
      <c r="D22" s="40"/>
      <c r="E22" s="41"/>
      <c r="F22" s="40"/>
      <c r="G22" s="41"/>
      <c r="H22" s="42"/>
      <c r="I22" s="43"/>
      <c r="J22" s="40"/>
      <c r="K22" s="41"/>
      <c r="L22" s="40"/>
      <c r="M22" s="41"/>
      <c r="N22" s="33">
        <v>0</v>
      </c>
      <c r="O22" s="34">
        <v>2</v>
      </c>
      <c r="P22" s="35"/>
      <c r="Q22" s="36"/>
      <c r="R22" s="289">
        <v>3</v>
      </c>
      <c r="S22" s="290"/>
      <c r="T22" s="37"/>
      <c r="U22" s="37"/>
      <c r="V22" s="38"/>
    </row>
    <row r="23" spans="1:22" ht="15.75" thickBot="1">
      <c r="A23" s="39" t="s">
        <v>12</v>
      </c>
      <c r="B23" s="44"/>
      <c r="C23" s="28"/>
      <c r="D23" s="40"/>
      <c r="E23" s="41"/>
      <c r="F23" s="40"/>
      <c r="G23" s="41"/>
      <c r="H23" s="40"/>
      <c r="I23" s="41"/>
      <c r="J23" s="42"/>
      <c r="K23" s="43"/>
      <c r="L23" s="40"/>
      <c r="M23" s="41"/>
      <c r="N23" s="33"/>
      <c r="O23" s="34"/>
      <c r="P23" s="35"/>
      <c r="Q23" s="36"/>
      <c r="R23" s="291"/>
      <c r="S23" s="292"/>
      <c r="T23" s="37"/>
      <c r="U23" s="37"/>
      <c r="V23" s="38"/>
    </row>
    <row r="24" spans="1:24" ht="15" thickTop="1">
      <c r="A24" s="45"/>
      <c r="B24" s="46" t="s">
        <v>33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1"/>
      <c r="V24" s="52"/>
      <c r="W24" s="51"/>
      <c r="X24" s="53"/>
    </row>
    <row r="25" spans="1:22" ht="15" thickBot="1">
      <c r="A25" s="54"/>
      <c r="B25" s="55"/>
      <c r="C25" s="56"/>
      <c r="D25" s="128" t="s">
        <v>66</v>
      </c>
      <c r="E25" s="57"/>
      <c r="F25" s="293" t="s">
        <v>21</v>
      </c>
      <c r="G25" s="294"/>
      <c r="H25" s="265" t="s">
        <v>22</v>
      </c>
      <c r="I25" s="266"/>
      <c r="J25" s="293" t="s">
        <v>23</v>
      </c>
      <c r="K25" s="266"/>
      <c r="L25" s="293" t="s">
        <v>24</v>
      </c>
      <c r="M25" s="266"/>
      <c r="N25" s="293" t="s">
        <v>25</v>
      </c>
      <c r="O25" s="266"/>
      <c r="P25" s="267"/>
      <c r="Q25" s="268"/>
      <c r="S25" s="58"/>
      <c r="T25" s="59"/>
      <c r="U25" s="60"/>
      <c r="V25" s="25"/>
    </row>
    <row r="26" spans="1:34" ht="15">
      <c r="A26" s="61" t="s">
        <v>27</v>
      </c>
      <c r="B26" s="62" t="s">
        <v>57</v>
      </c>
      <c r="C26" s="62" t="s">
        <v>91</v>
      </c>
      <c r="D26" s="129">
        <v>2</v>
      </c>
      <c r="E26" s="64"/>
      <c r="F26" s="299">
        <v>5</v>
      </c>
      <c r="G26" s="300"/>
      <c r="H26" s="301">
        <v>4</v>
      </c>
      <c r="I26" s="302"/>
      <c r="J26" s="301">
        <v>6</v>
      </c>
      <c r="K26" s="302"/>
      <c r="L26" s="301"/>
      <c r="M26" s="302"/>
      <c r="N26" s="295"/>
      <c r="O26" s="296"/>
      <c r="P26" s="65"/>
      <c r="Q26" s="66"/>
      <c r="R26" s="67"/>
      <c r="S26" s="68"/>
      <c r="T26" s="69"/>
      <c r="U26" s="70"/>
      <c r="V26" s="71"/>
      <c r="Y26" s="72"/>
      <c r="Z26" s="73"/>
      <c r="AA26" s="72"/>
      <c r="AB26" s="73"/>
      <c r="AC26" s="72"/>
      <c r="AD26" s="73"/>
      <c r="AE26" s="72"/>
      <c r="AF26" s="73"/>
      <c r="AG26" s="72"/>
      <c r="AH26" s="73"/>
    </row>
    <row r="27" spans="1:34" ht="15">
      <c r="A27" s="61" t="s">
        <v>28</v>
      </c>
      <c r="B27" s="62"/>
      <c r="C27" s="62"/>
      <c r="D27" s="130"/>
      <c r="E27" s="64"/>
      <c r="F27" s="297"/>
      <c r="G27" s="298"/>
      <c r="H27" s="297"/>
      <c r="I27" s="298"/>
      <c r="J27" s="297"/>
      <c r="K27" s="298"/>
      <c r="L27" s="297"/>
      <c r="M27" s="298"/>
      <c r="N27" s="297"/>
      <c r="O27" s="298"/>
      <c r="P27" s="65"/>
      <c r="Q27" s="66"/>
      <c r="R27" s="75"/>
      <c r="S27" s="76"/>
      <c r="T27" s="69"/>
      <c r="U27" s="70"/>
      <c r="V27" s="71"/>
      <c r="Y27" s="77"/>
      <c r="Z27" s="78"/>
      <c r="AA27" s="77"/>
      <c r="AB27" s="78"/>
      <c r="AC27" s="77"/>
      <c r="AD27" s="78"/>
      <c r="AE27" s="77"/>
      <c r="AF27" s="78"/>
      <c r="AG27" s="77"/>
      <c r="AH27" s="78"/>
    </row>
    <row r="28" spans="1:34" ht="15.75" thickBot="1">
      <c r="A28" s="61" t="s">
        <v>29</v>
      </c>
      <c r="B28" s="79"/>
      <c r="C28" s="79"/>
      <c r="D28" s="131"/>
      <c r="E28" s="57"/>
      <c r="F28" s="303"/>
      <c r="G28" s="304"/>
      <c r="H28" s="303"/>
      <c r="I28" s="304"/>
      <c r="J28" s="303"/>
      <c r="K28" s="304"/>
      <c r="L28" s="303"/>
      <c r="M28" s="304"/>
      <c r="N28" s="303"/>
      <c r="O28" s="304"/>
      <c r="P28" s="65"/>
      <c r="Q28" s="66"/>
      <c r="R28" s="75"/>
      <c r="S28" s="76"/>
      <c r="T28" s="69"/>
      <c r="U28" s="70"/>
      <c r="V28" s="71"/>
      <c r="Y28" s="77"/>
      <c r="Z28" s="78"/>
      <c r="AA28" s="77"/>
      <c r="AB28" s="78"/>
      <c r="AC28" s="77"/>
      <c r="AD28" s="78"/>
      <c r="AE28" s="77"/>
      <c r="AF28" s="78"/>
      <c r="AG28" s="77"/>
      <c r="AH28" s="78"/>
    </row>
    <row r="29" spans="1:34" ht="15">
      <c r="A29" s="61" t="s">
        <v>30</v>
      </c>
      <c r="B29" s="62" t="s">
        <v>75</v>
      </c>
      <c r="C29" s="62" t="s">
        <v>91</v>
      </c>
      <c r="D29" s="129">
        <v>1</v>
      </c>
      <c r="E29" s="64"/>
      <c r="F29" s="301">
        <v>8</v>
      </c>
      <c r="G29" s="302"/>
      <c r="H29" s="301">
        <v>7</v>
      </c>
      <c r="I29" s="302"/>
      <c r="J29" s="301">
        <v>8</v>
      </c>
      <c r="K29" s="302"/>
      <c r="L29" s="301"/>
      <c r="M29" s="302"/>
      <c r="N29" s="301"/>
      <c r="O29" s="302"/>
      <c r="P29" s="65"/>
      <c r="Q29" s="66"/>
      <c r="R29" s="75"/>
      <c r="S29" s="76"/>
      <c r="T29" s="69"/>
      <c r="U29" s="70"/>
      <c r="V29" s="71"/>
      <c r="Y29" s="77"/>
      <c r="Z29" s="78"/>
      <c r="AA29" s="77"/>
      <c r="AB29" s="78"/>
      <c r="AC29" s="77"/>
      <c r="AD29" s="78"/>
      <c r="AE29" s="77"/>
      <c r="AF29" s="78"/>
      <c r="AG29" s="77"/>
      <c r="AH29" s="78"/>
    </row>
    <row r="30" spans="1:34" ht="15">
      <c r="A30" s="61" t="s">
        <v>31</v>
      </c>
      <c r="B30" s="62" t="s">
        <v>57</v>
      </c>
      <c r="C30" s="62" t="s">
        <v>75</v>
      </c>
      <c r="D30" s="130">
        <v>3</v>
      </c>
      <c r="E30" s="64"/>
      <c r="F30" s="297">
        <v>6</v>
      </c>
      <c r="G30" s="298"/>
      <c r="H30" s="297">
        <v>5</v>
      </c>
      <c r="I30" s="298"/>
      <c r="J30" s="307">
        <v>7</v>
      </c>
      <c r="K30" s="308"/>
      <c r="L30" s="297"/>
      <c r="M30" s="298"/>
      <c r="N30" s="297"/>
      <c r="O30" s="298"/>
      <c r="P30" s="65"/>
      <c r="Q30" s="66"/>
      <c r="R30" s="75"/>
      <c r="S30" s="76"/>
      <c r="T30" s="69"/>
      <c r="U30" s="70"/>
      <c r="V30" s="71"/>
      <c r="Y30" s="77"/>
      <c r="Z30" s="78"/>
      <c r="AA30" s="77"/>
      <c r="AB30" s="78"/>
      <c r="AC30" s="77"/>
      <c r="AD30" s="78"/>
      <c r="AE30" s="77"/>
      <c r="AF30" s="78"/>
      <c r="AG30" s="77"/>
      <c r="AH30" s="78"/>
    </row>
    <row r="31" spans="1:34" ht="15.75" thickBot="1">
      <c r="A31" s="80" t="s">
        <v>32</v>
      </c>
      <c r="B31" s="81"/>
      <c r="C31" s="81"/>
      <c r="D31" s="132"/>
      <c r="E31" s="83"/>
      <c r="F31" s="305"/>
      <c r="G31" s="306"/>
      <c r="H31" s="305"/>
      <c r="I31" s="306"/>
      <c r="J31" s="305"/>
      <c r="K31" s="306"/>
      <c r="L31" s="305"/>
      <c r="M31" s="306"/>
      <c r="N31" s="305"/>
      <c r="O31" s="306"/>
      <c r="P31" s="84"/>
      <c r="Q31" s="85"/>
      <c r="R31" s="86"/>
      <c r="S31" s="16"/>
      <c r="T31" s="69"/>
      <c r="U31" s="70"/>
      <c r="V31" s="71"/>
      <c r="Y31" s="87"/>
      <c r="Z31" s="88"/>
      <c r="AA31" s="87"/>
      <c r="AB31" s="88"/>
      <c r="AC31" s="87"/>
      <c r="AD31" s="88"/>
      <c r="AE31" s="87"/>
      <c r="AF31" s="88"/>
      <c r="AG31" s="87"/>
      <c r="AH31" s="88"/>
    </row>
    <row r="32" ht="15.75" thickBot="1" thickTop="1"/>
    <row r="33" spans="1:19" ht="15.75" thickTop="1">
      <c r="A33" s="3"/>
      <c r="B33" s="4" t="s">
        <v>55</v>
      </c>
      <c r="C33" s="5"/>
      <c r="D33" s="5"/>
      <c r="E33" s="5"/>
      <c r="F33" s="6"/>
      <c r="G33" s="5" t="s">
        <v>82</v>
      </c>
      <c r="H33" s="7"/>
      <c r="I33" s="8"/>
      <c r="J33" s="271" t="s">
        <v>87</v>
      </c>
      <c r="K33" s="271"/>
      <c r="L33" s="271"/>
      <c r="M33" s="272"/>
      <c r="N33" s="9" t="s">
        <v>84</v>
      </c>
      <c r="O33" s="10"/>
      <c r="P33" s="273" t="s">
        <v>39</v>
      </c>
      <c r="Q33" s="273"/>
      <c r="R33" s="273"/>
      <c r="S33" s="274"/>
    </row>
    <row r="34" spans="1:19" ht="15.75" thickBot="1">
      <c r="A34" s="11"/>
      <c r="B34" s="12" t="s">
        <v>35</v>
      </c>
      <c r="C34" s="13" t="s">
        <v>4</v>
      </c>
      <c r="D34" s="275"/>
      <c r="E34" s="275"/>
      <c r="F34" s="276"/>
      <c r="G34" s="277" t="s">
        <v>85</v>
      </c>
      <c r="H34" s="278"/>
      <c r="I34" s="278"/>
      <c r="J34" s="279">
        <v>39173</v>
      </c>
      <c r="K34" s="279"/>
      <c r="L34" s="279"/>
      <c r="M34" s="280"/>
      <c r="N34" s="14" t="s">
        <v>86</v>
      </c>
      <c r="O34" s="15"/>
      <c r="P34" s="281"/>
      <c r="Q34" s="281"/>
      <c r="R34" s="281"/>
      <c r="S34" s="282"/>
    </row>
    <row r="35" spans="1:22" ht="15" thickTop="1">
      <c r="A35" s="18"/>
      <c r="B35" s="19" t="s">
        <v>8</v>
      </c>
      <c r="C35" s="20" t="s">
        <v>0</v>
      </c>
      <c r="D35" s="283"/>
      <c r="E35" s="284"/>
      <c r="F35" s="283"/>
      <c r="G35" s="284"/>
      <c r="H35" s="283"/>
      <c r="I35" s="284"/>
      <c r="J35" s="283"/>
      <c r="K35" s="284"/>
      <c r="L35" s="283"/>
      <c r="M35" s="284"/>
      <c r="N35" s="21" t="s">
        <v>13</v>
      </c>
      <c r="O35" s="22" t="s">
        <v>14</v>
      </c>
      <c r="P35" s="23"/>
      <c r="Q35" s="24"/>
      <c r="R35" s="285" t="s">
        <v>225</v>
      </c>
      <c r="S35" s="286"/>
      <c r="T35" s="287"/>
      <c r="U35" s="288"/>
      <c r="V35" s="25"/>
    </row>
    <row r="36" spans="1:22" ht="15">
      <c r="A36" s="26" t="s">
        <v>9</v>
      </c>
      <c r="B36" s="27" t="s">
        <v>62</v>
      </c>
      <c r="C36" s="28" t="s">
        <v>60</v>
      </c>
      <c r="D36" s="29"/>
      <c r="E36" s="30"/>
      <c r="F36" s="31"/>
      <c r="G36" s="32"/>
      <c r="H36" s="31"/>
      <c r="I36" s="32"/>
      <c r="J36" s="31"/>
      <c r="K36" s="32"/>
      <c r="L36" s="31"/>
      <c r="M36" s="32"/>
      <c r="N36" s="33">
        <v>3</v>
      </c>
      <c r="O36" s="34">
        <v>0</v>
      </c>
      <c r="P36" s="35"/>
      <c r="Q36" s="36"/>
      <c r="R36" s="289">
        <v>1</v>
      </c>
      <c r="S36" s="290"/>
      <c r="T36" s="37"/>
      <c r="U36" s="37"/>
      <c r="V36" s="38"/>
    </row>
    <row r="37" spans="1:22" ht="15">
      <c r="A37" s="39" t="s">
        <v>10</v>
      </c>
      <c r="B37" s="27" t="s">
        <v>63</v>
      </c>
      <c r="C37" s="28" t="s">
        <v>19</v>
      </c>
      <c r="D37" s="40"/>
      <c r="E37" s="41"/>
      <c r="F37" s="42"/>
      <c r="G37" s="43"/>
      <c r="H37" s="40"/>
      <c r="I37" s="41"/>
      <c r="J37" s="40"/>
      <c r="K37" s="41"/>
      <c r="L37" s="40"/>
      <c r="M37" s="41"/>
      <c r="N37" s="33">
        <v>2</v>
      </c>
      <c r="O37" s="34">
        <v>1</v>
      </c>
      <c r="P37" s="35"/>
      <c r="Q37" s="36"/>
      <c r="R37" s="289">
        <v>2</v>
      </c>
      <c r="S37" s="290"/>
      <c r="T37" s="37"/>
      <c r="U37" s="37"/>
      <c r="V37" s="38"/>
    </row>
    <row r="38" spans="1:22" ht="15">
      <c r="A38" s="39" t="s">
        <v>11</v>
      </c>
      <c r="B38" s="27" t="s">
        <v>70</v>
      </c>
      <c r="C38" s="28" t="s">
        <v>71</v>
      </c>
      <c r="D38" s="40"/>
      <c r="E38" s="41"/>
      <c r="F38" s="40"/>
      <c r="G38" s="41"/>
      <c r="H38" s="42"/>
      <c r="I38" s="43"/>
      <c r="J38" s="40"/>
      <c r="K38" s="41"/>
      <c r="L38" s="40"/>
      <c r="M38" s="41"/>
      <c r="N38" s="33">
        <v>1</v>
      </c>
      <c r="O38" s="34">
        <v>2</v>
      </c>
      <c r="P38" s="35"/>
      <c r="Q38" s="36"/>
      <c r="R38" s="289">
        <v>3</v>
      </c>
      <c r="S38" s="290"/>
      <c r="T38" s="37"/>
      <c r="U38" s="37"/>
      <c r="V38" s="38"/>
    </row>
    <row r="39" spans="1:22" ht="15.75" thickBot="1">
      <c r="A39" s="39" t="s">
        <v>12</v>
      </c>
      <c r="B39" s="44" t="s">
        <v>92</v>
      </c>
      <c r="C39" s="28" t="s">
        <v>35</v>
      </c>
      <c r="D39" s="40"/>
      <c r="E39" s="41"/>
      <c r="F39" s="40"/>
      <c r="G39" s="41"/>
      <c r="H39" s="40"/>
      <c r="I39" s="41"/>
      <c r="J39" s="42"/>
      <c r="K39" s="43"/>
      <c r="L39" s="40"/>
      <c r="M39" s="41"/>
      <c r="N39" s="33">
        <v>0</v>
      </c>
      <c r="O39" s="34">
        <v>3</v>
      </c>
      <c r="P39" s="35"/>
      <c r="Q39" s="36"/>
      <c r="R39" s="291">
        <v>4</v>
      </c>
      <c r="S39" s="292"/>
      <c r="T39" s="37"/>
      <c r="U39" s="37"/>
      <c r="V39" s="38"/>
    </row>
    <row r="40" spans="1:24" ht="15" thickTop="1">
      <c r="A40" s="45"/>
      <c r="B40" s="46" t="s">
        <v>33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49"/>
      <c r="T40" s="50"/>
      <c r="U40" s="51"/>
      <c r="V40" s="52"/>
      <c r="W40" s="51"/>
      <c r="X40" s="53"/>
    </row>
    <row r="41" spans="1:22" ht="15" thickBot="1">
      <c r="A41" s="54"/>
      <c r="B41" s="55"/>
      <c r="C41" s="56"/>
      <c r="D41" s="128" t="s">
        <v>66</v>
      </c>
      <c r="E41" s="57"/>
      <c r="F41" s="293" t="s">
        <v>21</v>
      </c>
      <c r="G41" s="294"/>
      <c r="H41" s="265" t="s">
        <v>22</v>
      </c>
      <c r="I41" s="266"/>
      <c r="J41" s="293" t="s">
        <v>23</v>
      </c>
      <c r="K41" s="266"/>
      <c r="L41" s="293" t="s">
        <v>24</v>
      </c>
      <c r="M41" s="266"/>
      <c r="N41" s="293" t="s">
        <v>25</v>
      </c>
      <c r="O41" s="266"/>
      <c r="P41" s="267"/>
      <c r="Q41" s="268"/>
      <c r="S41" s="58"/>
      <c r="T41" s="59"/>
      <c r="U41" s="60"/>
      <c r="V41" s="25"/>
    </row>
    <row r="42" spans="1:34" ht="15">
      <c r="A42" s="61" t="s">
        <v>27</v>
      </c>
      <c r="B42" s="62" t="s">
        <v>62</v>
      </c>
      <c r="C42" s="62" t="s">
        <v>70</v>
      </c>
      <c r="D42" s="129">
        <v>4</v>
      </c>
      <c r="E42" s="64"/>
      <c r="F42" s="299">
        <v>5</v>
      </c>
      <c r="G42" s="300"/>
      <c r="H42" s="301">
        <v>6</v>
      </c>
      <c r="I42" s="302"/>
      <c r="J42" s="301">
        <v>9</v>
      </c>
      <c r="K42" s="302"/>
      <c r="L42" s="301"/>
      <c r="M42" s="302"/>
      <c r="N42" s="295"/>
      <c r="O42" s="296"/>
      <c r="P42" s="65"/>
      <c r="Q42" s="66"/>
      <c r="R42" s="67"/>
      <c r="S42" s="68"/>
      <c r="T42" s="69"/>
      <c r="U42" s="70"/>
      <c r="V42" s="71"/>
      <c r="Y42" s="72"/>
      <c r="Z42" s="73"/>
      <c r="AA42" s="72"/>
      <c r="AB42" s="73"/>
      <c r="AC42" s="72"/>
      <c r="AD42" s="73"/>
      <c r="AE42" s="72"/>
      <c r="AF42" s="73"/>
      <c r="AG42" s="72"/>
      <c r="AH42" s="73"/>
    </row>
    <row r="43" spans="1:34" ht="15">
      <c r="A43" s="61" t="s">
        <v>28</v>
      </c>
      <c r="B43" s="62" t="s">
        <v>63</v>
      </c>
      <c r="C43" s="62" t="s">
        <v>92</v>
      </c>
      <c r="D43" s="130">
        <v>3</v>
      </c>
      <c r="E43" s="64"/>
      <c r="F43" s="297">
        <v>1</v>
      </c>
      <c r="G43" s="298"/>
      <c r="H43" s="297">
        <v>6</v>
      </c>
      <c r="I43" s="298"/>
      <c r="J43" s="297">
        <v>6</v>
      </c>
      <c r="K43" s="298"/>
      <c r="L43" s="297"/>
      <c r="M43" s="298"/>
      <c r="N43" s="297"/>
      <c r="O43" s="298"/>
      <c r="P43" s="65"/>
      <c r="Q43" s="66"/>
      <c r="R43" s="75"/>
      <c r="S43" s="76"/>
      <c r="T43" s="69"/>
      <c r="U43" s="70"/>
      <c r="V43" s="71"/>
      <c r="Y43" s="77"/>
      <c r="Z43" s="78"/>
      <c r="AA43" s="77"/>
      <c r="AB43" s="78"/>
      <c r="AC43" s="77"/>
      <c r="AD43" s="78"/>
      <c r="AE43" s="77"/>
      <c r="AF43" s="78"/>
      <c r="AG43" s="77"/>
      <c r="AH43" s="78"/>
    </row>
    <row r="44" spans="1:34" ht="15.75" thickBot="1">
      <c r="A44" s="61" t="s">
        <v>29</v>
      </c>
      <c r="B44" s="79" t="s">
        <v>62</v>
      </c>
      <c r="C44" s="79" t="s">
        <v>92</v>
      </c>
      <c r="D44" s="131">
        <v>2</v>
      </c>
      <c r="E44" s="57"/>
      <c r="F44" s="303">
        <v>2</v>
      </c>
      <c r="G44" s="304"/>
      <c r="H44" s="303">
        <v>4</v>
      </c>
      <c r="I44" s="304"/>
      <c r="J44" s="303">
        <v>7</v>
      </c>
      <c r="K44" s="304"/>
      <c r="L44" s="303"/>
      <c r="M44" s="304"/>
      <c r="N44" s="303"/>
      <c r="O44" s="304"/>
      <c r="P44" s="65"/>
      <c r="Q44" s="66"/>
      <c r="R44" s="75"/>
      <c r="S44" s="76"/>
      <c r="T44" s="69"/>
      <c r="U44" s="70"/>
      <c r="V44" s="71"/>
      <c r="Y44" s="77"/>
      <c r="Z44" s="78"/>
      <c r="AA44" s="77"/>
      <c r="AB44" s="78"/>
      <c r="AC44" s="77"/>
      <c r="AD44" s="78"/>
      <c r="AE44" s="77"/>
      <c r="AF44" s="78"/>
      <c r="AG44" s="77"/>
      <c r="AH44" s="78"/>
    </row>
    <row r="45" spans="1:34" ht="15">
      <c r="A45" s="61" t="s">
        <v>30</v>
      </c>
      <c r="B45" s="62" t="s">
        <v>63</v>
      </c>
      <c r="C45" s="62" t="s">
        <v>70</v>
      </c>
      <c r="D45" s="129">
        <v>4</v>
      </c>
      <c r="E45" s="64"/>
      <c r="F45" s="301">
        <v>11</v>
      </c>
      <c r="G45" s="302"/>
      <c r="H45" s="301">
        <v>9</v>
      </c>
      <c r="I45" s="302"/>
      <c r="J45" s="301">
        <v>7</v>
      </c>
      <c r="K45" s="302"/>
      <c r="L45" s="301"/>
      <c r="M45" s="302"/>
      <c r="N45" s="301"/>
      <c r="O45" s="302"/>
      <c r="P45" s="65"/>
      <c r="Q45" s="66"/>
      <c r="R45" s="75"/>
      <c r="S45" s="76"/>
      <c r="T45" s="69"/>
      <c r="U45" s="70"/>
      <c r="V45" s="71"/>
      <c r="Y45" s="77"/>
      <c r="Z45" s="78"/>
      <c r="AA45" s="77"/>
      <c r="AB45" s="78"/>
      <c r="AC45" s="77"/>
      <c r="AD45" s="78"/>
      <c r="AE45" s="77"/>
      <c r="AF45" s="78"/>
      <c r="AG45" s="77"/>
      <c r="AH45" s="78"/>
    </row>
    <row r="46" spans="1:34" ht="15">
      <c r="A46" s="61" t="s">
        <v>31</v>
      </c>
      <c r="B46" s="62" t="s">
        <v>62</v>
      </c>
      <c r="C46" s="62" t="s">
        <v>63</v>
      </c>
      <c r="D46" s="130">
        <v>3</v>
      </c>
      <c r="E46" s="64"/>
      <c r="F46" s="297">
        <v>-6</v>
      </c>
      <c r="G46" s="298"/>
      <c r="H46" s="297">
        <v>7</v>
      </c>
      <c r="I46" s="298"/>
      <c r="J46" s="307">
        <v>7</v>
      </c>
      <c r="K46" s="308"/>
      <c r="L46" s="297">
        <v>1</v>
      </c>
      <c r="M46" s="298"/>
      <c r="N46" s="297"/>
      <c r="O46" s="298"/>
      <c r="P46" s="65"/>
      <c r="Q46" s="66"/>
      <c r="R46" s="75"/>
      <c r="S46" s="76"/>
      <c r="T46" s="69"/>
      <c r="U46" s="70"/>
      <c r="V46" s="71"/>
      <c r="Y46" s="77"/>
      <c r="Z46" s="78"/>
      <c r="AA46" s="77"/>
      <c r="AB46" s="78"/>
      <c r="AC46" s="77"/>
      <c r="AD46" s="78"/>
      <c r="AE46" s="77"/>
      <c r="AF46" s="78"/>
      <c r="AG46" s="77"/>
      <c r="AH46" s="78"/>
    </row>
    <row r="47" spans="1:34" ht="15.75" thickBot="1">
      <c r="A47" s="80" t="s">
        <v>32</v>
      </c>
      <c r="B47" s="81" t="s">
        <v>70</v>
      </c>
      <c r="C47" s="81" t="s">
        <v>92</v>
      </c>
      <c r="D47" s="132">
        <v>1</v>
      </c>
      <c r="E47" s="83"/>
      <c r="F47" s="305">
        <v>7</v>
      </c>
      <c r="G47" s="306"/>
      <c r="H47" s="305">
        <v>8</v>
      </c>
      <c r="I47" s="306"/>
      <c r="J47" s="305">
        <v>3</v>
      </c>
      <c r="K47" s="306"/>
      <c r="L47" s="305"/>
      <c r="M47" s="306"/>
      <c r="N47" s="305"/>
      <c r="O47" s="306"/>
      <c r="P47" s="84"/>
      <c r="Q47" s="85"/>
      <c r="R47" s="86"/>
      <c r="S47" s="16"/>
      <c r="T47" s="69"/>
      <c r="U47" s="70"/>
      <c r="V47" s="71"/>
      <c r="Y47" s="87"/>
      <c r="Z47" s="88"/>
      <c r="AA47" s="87"/>
      <c r="AB47" s="88"/>
      <c r="AC47" s="87"/>
      <c r="AD47" s="88"/>
      <c r="AE47" s="87"/>
      <c r="AF47" s="88"/>
      <c r="AG47" s="87"/>
      <c r="AH47" s="88"/>
    </row>
    <row r="48" ht="15.75" thickBot="1" thickTop="1"/>
    <row r="49" spans="1:19" ht="15.75" thickTop="1">
      <c r="A49" s="3"/>
      <c r="B49" s="4" t="s">
        <v>55</v>
      </c>
      <c r="C49" s="5"/>
      <c r="D49" s="5"/>
      <c r="E49" s="5"/>
      <c r="F49" s="6"/>
      <c r="G49" s="5" t="s">
        <v>82</v>
      </c>
      <c r="H49" s="7"/>
      <c r="I49" s="8"/>
      <c r="J49" s="271" t="s">
        <v>87</v>
      </c>
      <c r="K49" s="271"/>
      <c r="L49" s="271"/>
      <c r="M49" s="272"/>
      <c r="N49" s="9" t="s">
        <v>84</v>
      </c>
      <c r="O49" s="10"/>
      <c r="P49" s="273" t="s">
        <v>40</v>
      </c>
      <c r="Q49" s="273"/>
      <c r="R49" s="273"/>
      <c r="S49" s="274"/>
    </row>
    <row r="50" spans="1:19" ht="15.75" thickBot="1">
      <c r="A50" s="11"/>
      <c r="B50" s="12" t="s">
        <v>35</v>
      </c>
      <c r="C50" s="13" t="s">
        <v>4</v>
      </c>
      <c r="D50" s="275"/>
      <c r="E50" s="275"/>
      <c r="F50" s="276"/>
      <c r="G50" s="277" t="s">
        <v>85</v>
      </c>
      <c r="H50" s="278"/>
      <c r="I50" s="278"/>
      <c r="J50" s="279">
        <v>39173</v>
      </c>
      <c r="K50" s="279"/>
      <c r="L50" s="279"/>
      <c r="M50" s="280"/>
      <c r="N50" s="14" t="s">
        <v>86</v>
      </c>
      <c r="O50" s="15"/>
      <c r="P50" s="281"/>
      <c r="Q50" s="281"/>
      <c r="R50" s="281"/>
      <c r="S50" s="282"/>
    </row>
    <row r="51" spans="1:22" ht="15" thickTop="1">
      <c r="A51" s="18"/>
      <c r="B51" s="19" t="s">
        <v>8</v>
      </c>
      <c r="C51" s="20" t="s">
        <v>0</v>
      </c>
      <c r="D51" s="283"/>
      <c r="E51" s="284"/>
      <c r="F51" s="283"/>
      <c r="G51" s="284"/>
      <c r="H51" s="283"/>
      <c r="I51" s="284"/>
      <c r="J51" s="283"/>
      <c r="K51" s="284"/>
      <c r="L51" s="283"/>
      <c r="M51" s="284"/>
      <c r="N51" s="21" t="s">
        <v>13</v>
      </c>
      <c r="O51" s="22" t="s">
        <v>14</v>
      </c>
      <c r="P51" s="23"/>
      <c r="Q51" s="24"/>
      <c r="R51" s="285" t="s">
        <v>225</v>
      </c>
      <c r="S51" s="286"/>
      <c r="T51" s="287"/>
      <c r="U51" s="288"/>
      <c r="V51" s="25"/>
    </row>
    <row r="52" spans="1:22" ht="15">
      <c r="A52" s="26">
        <v>1</v>
      </c>
      <c r="B52" s="27" t="s">
        <v>67</v>
      </c>
      <c r="C52" s="28" t="s">
        <v>19</v>
      </c>
      <c r="D52" s="29"/>
      <c r="E52" s="30"/>
      <c r="F52" s="31"/>
      <c r="G52" s="32"/>
      <c r="H52" s="31"/>
      <c r="I52" s="32"/>
      <c r="J52" s="31"/>
      <c r="K52" s="32"/>
      <c r="L52" s="31"/>
      <c r="M52" s="32"/>
      <c r="N52" s="33">
        <v>2</v>
      </c>
      <c r="O52" s="34">
        <v>1</v>
      </c>
      <c r="P52" s="35"/>
      <c r="Q52" s="36"/>
      <c r="R52" s="289">
        <v>2</v>
      </c>
      <c r="S52" s="290"/>
      <c r="T52" s="37"/>
      <c r="U52" s="37"/>
      <c r="V52" s="38"/>
    </row>
    <row r="53" spans="1:22" ht="15">
      <c r="A53" s="39">
        <v>2</v>
      </c>
      <c r="B53" s="27" t="s">
        <v>93</v>
      </c>
      <c r="C53" s="28" t="s">
        <v>69</v>
      </c>
      <c r="D53" s="40"/>
      <c r="E53" s="41"/>
      <c r="F53" s="42"/>
      <c r="G53" s="43"/>
      <c r="H53" s="40"/>
      <c r="I53" s="41"/>
      <c r="J53" s="40"/>
      <c r="K53" s="41"/>
      <c r="L53" s="40"/>
      <c r="M53" s="41"/>
      <c r="N53" s="33">
        <v>3</v>
      </c>
      <c r="O53" s="34">
        <v>0</v>
      </c>
      <c r="P53" s="35"/>
      <c r="Q53" s="36"/>
      <c r="R53" s="289">
        <v>1</v>
      </c>
      <c r="S53" s="290"/>
      <c r="T53" s="37"/>
      <c r="U53" s="37"/>
      <c r="V53" s="38"/>
    </row>
    <row r="54" spans="1:22" ht="15">
      <c r="A54" s="39">
        <v>3</v>
      </c>
      <c r="B54" s="27" t="s">
        <v>94</v>
      </c>
      <c r="C54" s="28" t="s">
        <v>60</v>
      </c>
      <c r="D54" s="40"/>
      <c r="E54" s="41"/>
      <c r="F54" s="40"/>
      <c r="G54" s="41"/>
      <c r="H54" s="42"/>
      <c r="I54" s="43"/>
      <c r="J54" s="40"/>
      <c r="K54" s="41"/>
      <c r="L54" s="40"/>
      <c r="M54" s="41"/>
      <c r="N54" s="33">
        <v>0</v>
      </c>
      <c r="O54" s="34">
        <v>3</v>
      </c>
      <c r="P54" s="35"/>
      <c r="Q54" s="36"/>
      <c r="R54" s="289">
        <v>4</v>
      </c>
      <c r="S54" s="290"/>
      <c r="T54" s="37"/>
      <c r="U54" s="37"/>
      <c r="V54" s="38"/>
    </row>
    <row r="55" spans="1:22" ht="15.75" thickBot="1">
      <c r="A55" s="39">
        <v>4</v>
      </c>
      <c r="B55" s="44" t="s">
        <v>95</v>
      </c>
      <c r="C55" s="28" t="s">
        <v>35</v>
      </c>
      <c r="D55" s="40"/>
      <c r="E55" s="41"/>
      <c r="F55" s="40"/>
      <c r="G55" s="41"/>
      <c r="H55" s="40"/>
      <c r="I55" s="41"/>
      <c r="J55" s="42"/>
      <c r="K55" s="43"/>
      <c r="L55" s="40"/>
      <c r="M55" s="41"/>
      <c r="N55" s="33">
        <v>1</v>
      </c>
      <c r="O55" s="34">
        <v>2</v>
      </c>
      <c r="P55" s="35"/>
      <c r="Q55" s="36"/>
      <c r="R55" s="291">
        <v>3</v>
      </c>
      <c r="S55" s="292"/>
      <c r="T55" s="37"/>
      <c r="U55" s="37"/>
      <c r="V55" s="38"/>
    </row>
    <row r="56" spans="1:24" ht="15" thickTop="1">
      <c r="A56" s="45"/>
      <c r="B56" s="46" t="s">
        <v>33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9"/>
      <c r="T56" s="50"/>
      <c r="U56" s="51"/>
      <c r="V56" s="52"/>
      <c r="W56" s="51"/>
      <c r="X56" s="53"/>
    </row>
    <row r="57" spans="1:22" ht="15" thickBot="1">
      <c r="A57" s="54"/>
      <c r="B57" s="55"/>
      <c r="C57" s="56"/>
      <c r="D57" s="128" t="s">
        <v>66</v>
      </c>
      <c r="E57" s="57"/>
      <c r="F57" s="293" t="s">
        <v>21</v>
      </c>
      <c r="G57" s="294"/>
      <c r="H57" s="265" t="s">
        <v>22</v>
      </c>
      <c r="I57" s="266"/>
      <c r="J57" s="293" t="s">
        <v>23</v>
      </c>
      <c r="K57" s="266"/>
      <c r="L57" s="293" t="s">
        <v>24</v>
      </c>
      <c r="M57" s="266"/>
      <c r="N57" s="293" t="s">
        <v>25</v>
      </c>
      <c r="O57" s="266"/>
      <c r="P57" s="267"/>
      <c r="Q57" s="268"/>
      <c r="S57" s="58"/>
      <c r="T57" s="59"/>
      <c r="U57" s="60"/>
      <c r="V57" s="25"/>
    </row>
    <row r="58" spans="1:34" ht="15">
      <c r="A58" s="61" t="s">
        <v>27</v>
      </c>
      <c r="B58" s="62" t="s">
        <v>67</v>
      </c>
      <c r="C58" s="62" t="s">
        <v>94</v>
      </c>
      <c r="D58" s="129">
        <v>4</v>
      </c>
      <c r="E58" s="64"/>
      <c r="F58" s="299">
        <v>4</v>
      </c>
      <c r="G58" s="300"/>
      <c r="H58" s="301">
        <v>6</v>
      </c>
      <c r="I58" s="302"/>
      <c r="J58" s="301">
        <v>-8</v>
      </c>
      <c r="K58" s="302"/>
      <c r="L58" s="301">
        <v>10</v>
      </c>
      <c r="M58" s="302"/>
      <c r="N58" s="295"/>
      <c r="O58" s="296"/>
      <c r="P58" s="65"/>
      <c r="Q58" s="66"/>
      <c r="R58" s="67"/>
      <c r="S58" s="68"/>
      <c r="T58" s="69"/>
      <c r="U58" s="70"/>
      <c r="V58" s="71"/>
      <c r="Y58" s="72"/>
      <c r="Z58" s="73"/>
      <c r="AA58" s="72"/>
      <c r="AB58" s="73"/>
      <c r="AC58" s="72"/>
      <c r="AD58" s="73"/>
      <c r="AE58" s="72"/>
      <c r="AF58" s="73"/>
      <c r="AG58" s="72"/>
      <c r="AH58" s="73"/>
    </row>
    <row r="59" spans="1:34" ht="15">
      <c r="A59" s="61" t="s">
        <v>28</v>
      </c>
      <c r="B59" s="62" t="s">
        <v>93</v>
      </c>
      <c r="C59" s="62" t="s">
        <v>95</v>
      </c>
      <c r="D59" s="130">
        <v>3</v>
      </c>
      <c r="E59" s="64"/>
      <c r="F59" s="297">
        <v>7</v>
      </c>
      <c r="G59" s="298"/>
      <c r="H59" s="297">
        <v>4</v>
      </c>
      <c r="I59" s="298"/>
      <c r="J59" s="297">
        <v>4</v>
      </c>
      <c r="K59" s="298"/>
      <c r="L59" s="297"/>
      <c r="M59" s="298"/>
      <c r="N59" s="297"/>
      <c r="O59" s="298"/>
      <c r="P59" s="65"/>
      <c r="Q59" s="66"/>
      <c r="R59" s="75"/>
      <c r="S59" s="76"/>
      <c r="T59" s="69"/>
      <c r="U59" s="70"/>
      <c r="V59" s="71"/>
      <c r="Y59" s="77"/>
      <c r="Z59" s="78"/>
      <c r="AA59" s="77"/>
      <c r="AB59" s="78"/>
      <c r="AC59" s="77"/>
      <c r="AD59" s="78"/>
      <c r="AE59" s="77"/>
      <c r="AF59" s="78"/>
      <c r="AG59" s="77"/>
      <c r="AH59" s="78"/>
    </row>
    <row r="60" spans="1:34" ht="15.75" thickBot="1">
      <c r="A60" s="61" t="s">
        <v>29</v>
      </c>
      <c r="B60" s="79" t="s">
        <v>67</v>
      </c>
      <c r="C60" s="79" t="s">
        <v>95</v>
      </c>
      <c r="D60" s="131">
        <v>2</v>
      </c>
      <c r="E60" s="57"/>
      <c r="F60" s="303">
        <v>4</v>
      </c>
      <c r="G60" s="304"/>
      <c r="H60" s="303">
        <v>1</v>
      </c>
      <c r="I60" s="304"/>
      <c r="J60" s="303">
        <v>9</v>
      </c>
      <c r="K60" s="304"/>
      <c r="L60" s="303"/>
      <c r="M60" s="304"/>
      <c r="N60" s="303"/>
      <c r="O60" s="304"/>
      <c r="P60" s="65"/>
      <c r="Q60" s="66"/>
      <c r="R60" s="75"/>
      <c r="S60" s="76"/>
      <c r="T60" s="69"/>
      <c r="U60" s="70"/>
      <c r="V60" s="71"/>
      <c r="Y60" s="77"/>
      <c r="Z60" s="78"/>
      <c r="AA60" s="77"/>
      <c r="AB60" s="78"/>
      <c r="AC60" s="77"/>
      <c r="AD60" s="78"/>
      <c r="AE60" s="77"/>
      <c r="AF60" s="78"/>
      <c r="AG60" s="77"/>
      <c r="AH60" s="78"/>
    </row>
    <row r="61" spans="1:34" ht="15">
      <c r="A61" s="61" t="s">
        <v>30</v>
      </c>
      <c r="B61" s="62" t="s">
        <v>93</v>
      </c>
      <c r="C61" s="62" t="s">
        <v>94</v>
      </c>
      <c r="D61" s="129">
        <v>4</v>
      </c>
      <c r="E61" s="64"/>
      <c r="F61" s="301">
        <v>4</v>
      </c>
      <c r="G61" s="302"/>
      <c r="H61" s="301">
        <v>2</v>
      </c>
      <c r="I61" s="302"/>
      <c r="J61" s="301">
        <v>7</v>
      </c>
      <c r="K61" s="302"/>
      <c r="L61" s="301"/>
      <c r="M61" s="302"/>
      <c r="N61" s="301"/>
      <c r="O61" s="302"/>
      <c r="P61" s="65"/>
      <c r="Q61" s="66"/>
      <c r="R61" s="75"/>
      <c r="S61" s="76"/>
      <c r="T61" s="69"/>
      <c r="U61" s="70"/>
      <c r="V61" s="71"/>
      <c r="Y61" s="77"/>
      <c r="Z61" s="78"/>
      <c r="AA61" s="77"/>
      <c r="AB61" s="78"/>
      <c r="AC61" s="77"/>
      <c r="AD61" s="78"/>
      <c r="AE61" s="77"/>
      <c r="AF61" s="78"/>
      <c r="AG61" s="77"/>
      <c r="AH61" s="78"/>
    </row>
    <row r="62" spans="1:34" ht="15">
      <c r="A62" s="61" t="s">
        <v>31</v>
      </c>
      <c r="B62" s="62" t="s">
        <v>67</v>
      </c>
      <c r="C62" s="62" t="s">
        <v>93</v>
      </c>
      <c r="D62" s="130">
        <v>3</v>
      </c>
      <c r="E62" s="64"/>
      <c r="F62" s="297">
        <v>-9</v>
      </c>
      <c r="G62" s="298"/>
      <c r="H62" s="297">
        <v>5</v>
      </c>
      <c r="I62" s="298"/>
      <c r="J62" s="307">
        <v>-7</v>
      </c>
      <c r="K62" s="308"/>
      <c r="L62" s="297">
        <v>-9</v>
      </c>
      <c r="M62" s="298"/>
      <c r="N62" s="297"/>
      <c r="O62" s="298"/>
      <c r="P62" s="65"/>
      <c r="Q62" s="66"/>
      <c r="R62" s="75"/>
      <c r="S62" s="76"/>
      <c r="T62" s="69"/>
      <c r="U62" s="70"/>
      <c r="V62" s="71"/>
      <c r="Y62" s="77"/>
      <c r="Z62" s="78"/>
      <c r="AA62" s="77"/>
      <c r="AB62" s="78"/>
      <c r="AC62" s="77"/>
      <c r="AD62" s="78"/>
      <c r="AE62" s="77"/>
      <c r="AF62" s="78"/>
      <c r="AG62" s="77"/>
      <c r="AH62" s="78"/>
    </row>
    <row r="63" spans="1:34" ht="15.75" thickBot="1">
      <c r="A63" s="80" t="s">
        <v>32</v>
      </c>
      <c r="B63" s="81" t="s">
        <v>94</v>
      </c>
      <c r="C63" s="81" t="s">
        <v>95</v>
      </c>
      <c r="D63" s="132">
        <v>1</v>
      </c>
      <c r="E63" s="83"/>
      <c r="F63" s="305">
        <v>-8</v>
      </c>
      <c r="G63" s="306"/>
      <c r="H63" s="305">
        <v>6</v>
      </c>
      <c r="I63" s="306"/>
      <c r="J63" s="305">
        <v>-12</v>
      </c>
      <c r="K63" s="306"/>
      <c r="L63" s="305">
        <v>-7</v>
      </c>
      <c r="M63" s="306"/>
      <c r="N63" s="305"/>
      <c r="O63" s="306"/>
      <c r="P63" s="84"/>
      <c r="Q63" s="85"/>
      <c r="R63" s="86"/>
      <c r="S63" s="16"/>
      <c r="T63" s="69"/>
      <c r="U63" s="70"/>
      <c r="V63" s="71"/>
      <c r="Y63" s="87"/>
      <c r="Z63" s="88"/>
      <c r="AA63" s="87"/>
      <c r="AB63" s="88"/>
      <c r="AC63" s="87"/>
      <c r="AD63" s="88"/>
      <c r="AE63" s="87"/>
      <c r="AF63" s="88"/>
      <c r="AG63" s="87"/>
      <c r="AH63" s="88"/>
    </row>
    <row r="64" ht="15" thickTop="1"/>
    <row r="65" spans="1:19" ht="15.75" hidden="1" thickTop="1">
      <c r="A65" s="3"/>
      <c r="B65" s="4"/>
      <c r="C65" s="5"/>
      <c r="D65" s="5"/>
      <c r="E65" s="5"/>
      <c r="F65" s="6"/>
      <c r="G65" s="5"/>
      <c r="H65" s="7"/>
      <c r="I65" s="8"/>
      <c r="J65" s="271"/>
      <c r="K65" s="271"/>
      <c r="L65" s="271"/>
      <c r="M65" s="272"/>
      <c r="N65" s="9"/>
      <c r="O65" s="10"/>
      <c r="P65" s="273"/>
      <c r="Q65" s="273"/>
      <c r="R65" s="273"/>
      <c r="S65" s="274"/>
    </row>
    <row r="66" spans="1:19" ht="15.75" hidden="1" thickBot="1">
      <c r="A66" s="11"/>
      <c r="B66" s="12"/>
      <c r="C66" s="13"/>
      <c r="D66" s="275"/>
      <c r="E66" s="275"/>
      <c r="F66" s="276"/>
      <c r="G66" s="277"/>
      <c r="H66" s="278"/>
      <c r="I66" s="278"/>
      <c r="J66" s="279"/>
      <c r="K66" s="279"/>
      <c r="L66" s="279"/>
      <c r="M66" s="280"/>
      <c r="N66" s="14"/>
      <c r="O66" s="15"/>
      <c r="P66" s="309"/>
      <c r="Q66" s="309"/>
      <c r="R66" s="309"/>
      <c r="S66" s="310"/>
    </row>
    <row r="67" spans="1:22" ht="15" hidden="1" thickTop="1">
      <c r="A67" s="18"/>
      <c r="B67" s="19"/>
      <c r="C67" s="20"/>
      <c r="D67" s="283"/>
      <c r="E67" s="284"/>
      <c r="F67" s="283"/>
      <c r="G67" s="284"/>
      <c r="H67" s="283"/>
      <c r="I67" s="284"/>
      <c r="J67" s="283"/>
      <c r="K67" s="284"/>
      <c r="L67" s="283"/>
      <c r="M67" s="284"/>
      <c r="N67" s="21"/>
      <c r="O67" s="22"/>
      <c r="P67" s="23"/>
      <c r="Q67" s="24"/>
      <c r="R67" s="285"/>
      <c r="S67" s="286"/>
      <c r="T67" s="287"/>
      <c r="U67" s="288"/>
      <c r="V67" s="25"/>
    </row>
    <row r="68" spans="1:22" ht="15" hidden="1">
      <c r="A68" s="26"/>
      <c r="B68" s="27"/>
      <c r="C68" s="28"/>
      <c r="D68" s="29"/>
      <c r="E68" s="30"/>
      <c r="F68" s="31"/>
      <c r="G68" s="32"/>
      <c r="H68" s="31"/>
      <c r="I68" s="32"/>
      <c r="J68" s="31"/>
      <c r="K68" s="32"/>
      <c r="L68" s="31"/>
      <c r="M68" s="32"/>
      <c r="N68" s="33"/>
      <c r="O68" s="34"/>
      <c r="P68" s="35"/>
      <c r="Q68" s="36"/>
      <c r="R68" s="289"/>
      <c r="S68" s="290"/>
      <c r="T68" s="37"/>
      <c r="U68" s="37"/>
      <c r="V68" s="38"/>
    </row>
    <row r="69" spans="1:22" ht="15" hidden="1">
      <c r="A69" s="39"/>
      <c r="B69" s="27"/>
      <c r="C69" s="28"/>
      <c r="D69" s="40"/>
      <c r="E69" s="41"/>
      <c r="F69" s="42"/>
      <c r="G69" s="43"/>
      <c r="H69" s="40"/>
      <c r="I69" s="41"/>
      <c r="J69" s="40"/>
      <c r="K69" s="41"/>
      <c r="L69" s="40"/>
      <c r="M69" s="41"/>
      <c r="N69" s="33"/>
      <c r="O69" s="34"/>
      <c r="P69" s="35"/>
      <c r="Q69" s="36"/>
      <c r="R69" s="289"/>
      <c r="S69" s="290"/>
      <c r="T69" s="37"/>
      <c r="U69" s="37"/>
      <c r="V69" s="38"/>
    </row>
    <row r="70" spans="1:22" ht="15" hidden="1">
      <c r="A70" s="39"/>
      <c r="B70" s="27"/>
      <c r="C70" s="28"/>
      <c r="D70" s="40"/>
      <c r="E70" s="41"/>
      <c r="F70" s="40"/>
      <c r="G70" s="41"/>
      <c r="H70" s="42"/>
      <c r="I70" s="43"/>
      <c r="J70" s="40"/>
      <c r="K70" s="41"/>
      <c r="L70" s="40"/>
      <c r="M70" s="41"/>
      <c r="N70" s="33"/>
      <c r="O70" s="34"/>
      <c r="P70" s="35"/>
      <c r="Q70" s="36"/>
      <c r="R70" s="289"/>
      <c r="S70" s="290"/>
      <c r="T70" s="37"/>
      <c r="U70" s="37"/>
      <c r="V70" s="38"/>
    </row>
    <row r="71" spans="1:22" ht="15.75" hidden="1" thickBot="1">
      <c r="A71" s="39"/>
      <c r="B71" s="44"/>
      <c r="C71" s="28"/>
      <c r="D71" s="40"/>
      <c r="E71" s="41"/>
      <c r="F71" s="40"/>
      <c r="G71" s="41"/>
      <c r="H71" s="40"/>
      <c r="I71" s="41"/>
      <c r="J71" s="42"/>
      <c r="K71" s="43"/>
      <c r="L71" s="40"/>
      <c r="M71" s="41"/>
      <c r="N71" s="33"/>
      <c r="O71" s="34"/>
      <c r="P71" s="35"/>
      <c r="Q71" s="36"/>
      <c r="R71" s="291"/>
      <c r="S71" s="292"/>
      <c r="T71" s="37"/>
      <c r="U71" s="37"/>
      <c r="V71" s="38"/>
    </row>
    <row r="72" spans="1:24" ht="15" hidden="1" thickTop="1">
      <c r="A72" s="45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/>
      <c r="S72" s="49"/>
      <c r="T72" s="50"/>
      <c r="U72" s="51"/>
      <c r="V72" s="52"/>
      <c r="W72" s="51"/>
      <c r="X72" s="53"/>
    </row>
    <row r="73" spans="1:22" ht="15" hidden="1" thickBot="1">
      <c r="A73" s="54"/>
      <c r="B73" s="55"/>
      <c r="C73" s="56"/>
      <c r="D73" s="56"/>
      <c r="E73" s="57"/>
      <c r="F73" s="293"/>
      <c r="G73" s="294"/>
      <c r="H73" s="265"/>
      <c r="I73" s="266"/>
      <c r="J73" s="265"/>
      <c r="K73" s="266"/>
      <c r="L73" s="265"/>
      <c r="M73" s="266"/>
      <c r="N73" s="265"/>
      <c r="O73" s="266"/>
      <c r="P73" s="267"/>
      <c r="Q73" s="268"/>
      <c r="S73" s="58"/>
      <c r="T73" s="59"/>
      <c r="U73" s="60"/>
      <c r="V73" s="25"/>
    </row>
    <row r="74" spans="1:34" ht="15" hidden="1">
      <c r="A74" s="61"/>
      <c r="B74" s="62"/>
      <c r="C74" s="62"/>
      <c r="D74" s="63"/>
      <c r="E74" s="64"/>
      <c r="F74" s="299"/>
      <c r="G74" s="300"/>
      <c r="H74" s="301"/>
      <c r="I74" s="302"/>
      <c r="J74" s="301"/>
      <c r="K74" s="302"/>
      <c r="L74" s="301"/>
      <c r="M74" s="302"/>
      <c r="N74" s="295"/>
      <c r="O74" s="296"/>
      <c r="P74" s="65"/>
      <c r="Q74" s="66"/>
      <c r="R74" s="67"/>
      <c r="S74" s="68"/>
      <c r="T74" s="69"/>
      <c r="U74" s="70"/>
      <c r="V74" s="71"/>
      <c r="Y74" s="72">
        <f aca="true" t="shared" si="0" ref="Y74:Y79">IF(F74="",0,IF(LEFT(F74,1)="-",ABS(F74),(IF(F74&gt;9,F74+2,11))))</f>
        <v>0</v>
      </c>
      <c r="Z74" s="73">
        <f aca="true" t="shared" si="1" ref="Z74:Z79">IF(F74="",0,IF(LEFT(F74,1)="-",(IF(ABS(F74)&gt;9,(ABS(F74)+2),11)),F74))</f>
        <v>0</v>
      </c>
      <c r="AA74" s="72">
        <f aca="true" t="shared" si="2" ref="AA74:AA79">IF(H74="",0,IF(LEFT(H74,1)="-",ABS(H74),(IF(H74&gt;9,H74+2,11))))</f>
        <v>0</v>
      </c>
      <c r="AB74" s="73">
        <f aca="true" t="shared" si="3" ref="AB74:AB79">IF(H74="",0,IF(LEFT(H74,1)="-",(IF(ABS(H74)&gt;9,(ABS(H74)+2),11)),H74))</f>
        <v>0</v>
      </c>
      <c r="AC74" s="72">
        <f aca="true" t="shared" si="4" ref="AC74:AC79">IF(J74="",0,IF(LEFT(J74,1)="-",ABS(J74),(IF(J74&gt;9,J74+2,11))))</f>
        <v>0</v>
      </c>
      <c r="AD74" s="73">
        <f aca="true" t="shared" si="5" ref="AD74:AD79">IF(J74="",0,IF(LEFT(J74,1)="-",(IF(ABS(J74)&gt;9,(ABS(J74)+2),11)),J74))</f>
        <v>0</v>
      </c>
      <c r="AE74" s="72">
        <f aca="true" t="shared" si="6" ref="AE74:AE79">IF(L74="",0,IF(LEFT(L74,1)="-",ABS(L74),(IF(L74&gt;9,L74+2,11))))</f>
        <v>0</v>
      </c>
      <c r="AF74" s="73">
        <f aca="true" t="shared" si="7" ref="AF74:AF79">IF(L74="",0,IF(LEFT(L74,1)="-",(IF(ABS(L74)&gt;9,(ABS(L74)+2),11)),L74))</f>
        <v>0</v>
      </c>
      <c r="AG74" s="72">
        <f aca="true" t="shared" si="8" ref="AG74:AG79">IF(N74="",0,IF(LEFT(N74,1)="-",ABS(N74),(IF(N74&gt;9,N74+2,11))))</f>
        <v>0</v>
      </c>
      <c r="AH74" s="73">
        <f aca="true" t="shared" si="9" ref="AH74:AH79">IF(N74="",0,IF(LEFT(N74,1)="-",(IF(ABS(N74)&gt;9,(ABS(N74)+2),11)),N74))</f>
        <v>0</v>
      </c>
    </row>
    <row r="75" spans="1:34" ht="15" hidden="1">
      <c r="A75" s="61"/>
      <c r="B75" s="62"/>
      <c r="C75" s="62"/>
      <c r="D75" s="74"/>
      <c r="E75" s="64"/>
      <c r="F75" s="297"/>
      <c r="G75" s="298"/>
      <c r="H75" s="297"/>
      <c r="I75" s="298"/>
      <c r="J75" s="297"/>
      <c r="K75" s="298"/>
      <c r="L75" s="297"/>
      <c r="M75" s="298"/>
      <c r="N75" s="297"/>
      <c r="O75" s="298"/>
      <c r="P75" s="65"/>
      <c r="Q75" s="66"/>
      <c r="R75" s="75"/>
      <c r="S75" s="76"/>
      <c r="T75" s="69"/>
      <c r="U75" s="70"/>
      <c r="V75" s="71"/>
      <c r="Y75" s="77">
        <f t="shared" si="0"/>
        <v>0</v>
      </c>
      <c r="Z75" s="78">
        <f t="shared" si="1"/>
        <v>0</v>
      </c>
      <c r="AA75" s="77">
        <f t="shared" si="2"/>
        <v>0</v>
      </c>
      <c r="AB75" s="78">
        <f t="shared" si="3"/>
        <v>0</v>
      </c>
      <c r="AC75" s="77">
        <f t="shared" si="4"/>
        <v>0</v>
      </c>
      <c r="AD75" s="78">
        <f t="shared" si="5"/>
        <v>0</v>
      </c>
      <c r="AE75" s="77">
        <f t="shared" si="6"/>
        <v>0</v>
      </c>
      <c r="AF75" s="78">
        <f t="shared" si="7"/>
        <v>0</v>
      </c>
      <c r="AG75" s="77">
        <f t="shared" si="8"/>
        <v>0</v>
      </c>
      <c r="AH75" s="78">
        <f t="shared" si="9"/>
        <v>0</v>
      </c>
    </row>
    <row r="76" spans="1:34" ht="15.75" hidden="1" thickBot="1">
      <c r="A76" s="61"/>
      <c r="B76" s="79"/>
      <c r="C76" s="79"/>
      <c r="D76" s="56"/>
      <c r="E76" s="57"/>
      <c r="F76" s="303"/>
      <c r="G76" s="304"/>
      <c r="H76" s="303"/>
      <c r="I76" s="304"/>
      <c r="J76" s="303"/>
      <c r="K76" s="304"/>
      <c r="L76" s="303"/>
      <c r="M76" s="304"/>
      <c r="N76" s="303"/>
      <c r="O76" s="304"/>
      <c r="P76" s="65"/>
      <c r="Q76" s="66"/>
      <c r="R76" s="75"/>
      <c r="S76" s="76"/>
      <c r="T76" s="69"/>
      <c r="U76" s="70"/>
      <c r="V76" s="71"/>
      <c r="Y76" s="77">
        <f t="shared" si="0"/>
        <v>0</v>
      </c>
      <c r="Z76" s="78">
        <f t="shared" si="1"/>
        <v>0</v>
      </c>
      <c r="AA76" s="77">
        <f t="shared" si="2"/>
        <v>0</v>
      </c>
      <c r="AB76" s="78">
        <f t="shared" si="3"/>
        <v>0</v>
      </c>
      <c r="AC76" s="77">
        <f t="shared" si="4"/>
        <v>0</v>
      </c>
      <c r="AD76" s="78">
        <f t="shared" si="5"/>
        <v>0</v>
      </c>
      <c r="AE76" s="77">
        <f t="shared" si="6"/>
        <v>0</v>
      </c>
      <c r="AF76" s="78">
        <f t="shared" si="7"/>
        <v>0</v>
      </c>
      <c r="AG76" s="77">
        <f t="shared" si="8"/>
        <v>0</v>
      </c>
      <c r="AH76" s="78">
        <f t="shared" si="9"/>
        <v>0</v>
      </c>
    </row>
    <row r="77" spans="1:34" ht="15" hidden="1">
      <c r="A77" s="61"/>
      <c r="B77" s="62"/>
      <c r="C77" s="62"/>
      <c r="D77" s="63"/>
      <c r="E77" s="64"/>
      <c r="F77" s="301"/>
      <c r="G77" s="302"/>
      <c r="H77" s="301"/>
      <c r="I77" s="302"/>
      <c r="J77" s="301"/>
      <c r="K77" s="302"/>
      <c r="L77" s="301"/>
      <c r="M77" s="302"/>
      <c r="N77" s="301"/>
      <c r="O77" s="302"/>
      <c r="P77" s="65"/>
      <c r="Q77" s="66"/>
      <c r="R77" s="75"/>
      <c r="S77" s="76"/>
      <c r="T77" s="69"/>
      <c r="U77" s="70"/>
      <c r="V77" s="71"/>
      <c r="Y77" s="77">
        <f t="shared" si="0"/>
        <v>0</v>
      </c>
      <c r="Z77" s="78">
        <f t="shared" si="1"/>
        <v>0</v>
      </c>
      <c r="AA77" s="77">
        <f t="shared" si="2"/>
        <v>0</v>
      </c>
      <c r="AB77" s="78">
        <f t="shared" si="3"/>
        <v>0</v>
      </c>
      <c r="AC77" s="77">
        <f t="shared" si="4"/>
        <v>0</v>
      </c>
      <c r="AD77" s="78">
        <f t="shared" si="5"/>
        <v>0</v>
      </c>
      <c r="AE77" s="77">
        <f t="shared" si="6"/>
        <v>0</v>
      </c>
      <c r="AF77" s="78">
        <f t="shared" si="7"/>
        <v>0</v>
      </c>
      <c r="AG77" s="77">
        <f t="shared" si="8"/>
        <v>0</v>
      </c>
      <c r="AH77" s="78">
        <f t="shared" si="9"/>
        <v>0</v>
      </c>
    </row>
    <row r="78" spans="1:34" ht="15" hidden="1">
      <c r="A78" s="61"/>
      <c r="B78" s="62"/>
      <c r="C78" s="62"/>
      <c r="D78" s="74"/>
      <c r="E78" s="64"/>
      <c r="F78" s="297"/>
      <c r="G78" s="298"/>
      <c r="H78" s="297"/>
      <c r="I78" s="298"/>
      <c r="J78" s="307"/>
      <c r="K78" s="308"/>
      <c r="L78" s="297"/>
      <c r="M78" s="298"/>
      <c r="N78" s="297"/>
      <c r="O78" s="298"/>
      <c r="P78" s="65"/>
      <c r="Q78" s="66"/>
      <c r="R78" s="75"/>
      <c r="S78" s="76"/>
      <c r="T78" s="69"/>
      <c r="U78" s="70"/>
      <c r="V78" s="71"/>
      <c r="Y78" s="77">
        <f t="shared" si="0"/>
        <v>0</v>
      </c>
      <c r="Z78" s="78">
        <f t="shared" si="1"/>
        <v>0</v>
      </c>
      <c r="AA78" s="77">
        <f t="shared" si="2"/>
        <v>0</v>
      </c>
      <c r="AB78" s="78">
        <f t="shared" si="3"/>
        <v>0</v>
      </c>
      <c r="AC78" s="77">
        <f t="shared" si="4"/>
        <v>0</v>
      </c>
      <c r="AD78" s="78">
        <f t="shared" si="5"/>
        <v>0</v>
      </c>
      <c r="AE78" s="77">
        <f t="shared" si="6"/>
        <v>0</v>
      </c>
      <c r="AF78" s="78">
        <f t="shared" si="7"/>
        <v>0</v>
      </c>
      <c r="AG78" s="77">
        <f t="shared" si="8"/>
        <v>0</v>
      </c>
      <c r="AH78" s="78">
        <f t="shared" si="9"/>
        <v>0</v>
      </c>
    </row>
    <row r="79" spans="1:34" ht="15.75" hidden="1" thickBot="1">
      <c r="A79" s="80"/>
      <c r="B79" s="81"/>
      <c r="C79" s="81"/>
      <c r="D79" s="82"/>
      <c r="E79" s="83"/>
      <c r="F79" s="305"/>
      <c r="G79" s="306"/>
      <c r="H79" s="305"/>
      <c r="I79" s="306"/>
      <c r="J79" s="305"/>
      <c r="K79" s="306"/>
      <c r="L79" s="305"/>
      <c r="M79" s="306"/>
      <c r="N79" s="305"/>
      <c r="O79" s="306"/>
      <c r="P79" s="84"/>
      <c r="Q79" s="85"/>
      <c r="R79" s="86"/>
      <c r="S79" s="16"/>
      <c r="T79" s="69"/>
      <c r="U79" s="70"/>
      <c r="V79" s="71"/>
      <c r="Y79" s="87">
        <f t="shared" si="0"/>
        <v>0</v>
      </c>
      <c r="Z79" s="88">
        <f t="shared" si="1"/>
        <v>0</v>
      </c>
      <c r="AA79" s="87">
        <f t="shared" si="2"/>
        <v>0</v>
      </c>
      <c r="AB79" s="88">
        <f t="shared" si="3"/>
        <v>0</v>
      </c>
      <c r="AC79" s="87">
        <f t="shared" si="4"/>
        <v>0</v>
      </c>
      <c r="AD79" s="88">
        <f t="shared" si="5"/>
        <v>0</v>
      </c>
      <c r="AE79" s="87">
        <f t="shared" si="6"/>
        <v>0</v>
      </c>
      <c r="AF79" s="88">
        <f t="shared" si="7"/>
        <v>0</v>
      </c>
      <c r="AG79" s="87">
        <f t="shared" si="8"/>
        <v>0</v>
      </c>
      <c r="AH79" s="88">
        <f t="shared" si="9"/>
        <v>0</v>
      </c>
    </row>
    <row r="80" ht="15.75" hidden="1" thickBot="1" thickTop="1"/>
    <row r="81" spans="1:19" ht="15.75" hidden="1" thickTop="1">
      <c r="A81" s="3"/>
      <c r="B81" s="4"/>
      <c r="C81" s="5"/>
      <c r="D81" s="5"/>
      <c r="E81" s="5"/>
      <c r="F81" s="6"/>
      <c r="G81" s="5"/>
      <c r="H81" s="7"/>
      <c r="I81" s="8"/>
      <c r="J81" s="271"/>
      <c r="K81" s="271"/>
      <c r="L81" s="271"/>
      <c r="M81" s="272"/>
      <c r="N81" s="9"/>
      <c r="O81" s="10"/>
      <c r="P81" s="273"/>
      <c r="Q81" s="273"/>
      <c r="R81" s="273"/>
      <c r="S81" s="274"/>
    </row>
    <row r="82" spans="1:19" ht="15.75" hidden="1" thickBot="1">
      <c r="A82" s="11"/>
      <c r="B82" s="12"/>
      <c r="C82" s="13"/>
      <c r="D82" s="275"/>
      <c r="E82" s="275"/>
      <c r="F82" s="276"/>
      <c r="G82" s="277"/>
      <c r="H82" s="278"/>
      <c r="I82" s="278"/>
      <c r="J82" s="279"/>
      <c r="K82" s="279"/>
      <c r="L82" s="279"/>
      <c r="M82" s="280"/>
      <c r="N82" s="14"/>
      <c r="O82" s="15"/>
      <c r="P82" s="309"/>
      <c r="Q82" s="309"/>
      <c r="R82" s="309"/>
      <c r="S82" s="310"/>
    </row>
    <row r="83" spans="1:22" ht="15" hidden="1" thickTop="1">
      <c r="A83" s="18"/>
      <c r="B83" s="19"/>
      <c r="C83" s="20"/>
      <c r="D83" s="283"/>
      <c r="E83" s="284"/>
      <c r="F83" s="283"/>
      <c r="G83" s="284"/>
      <c r="H83" s="283"/>
      <c r="I83" s="284"/>
      <c r="J83" s="283"/>
      <c r="K83" s="284"/>
      <c r="L83" s="283"/>
      <c r="M83" s="284"/>
      <c r="N83" s="21"/>
      <c r="O83" s="22"/>
      <c r="P83" s="23"/>
      <c r="Q83" s="24"/>
      <c r="R83" s="285"/>
      <c r="S83" s="286"/>
      <c r="T83" s="287"/>
      <c r="U83" s="288"/>
      <c r="V83" s="25"/>
    </row>
    <row r="84" spans="1:22" ht="15" hidden="1">
      <c r="A84" s="26"/>
      <c r="B84" s="27"/>
      <c r="C84" s="28"/>
      <c r="D84" s="29"/>
      <c r="E84" s="30"/>
      <c r="F84" s="31"/>
      <c r="G84" s="32"/>
      <c r="H84" s="31"/>
      <c r="I84" s="32"/>
      <c r="J84" s="31"/>
      <c r="K84" s="32"/>
      <c r="L84" s="31"/>
      <c r="M84" s="32"/>
      <c r="N84" s="33"/>
      <c r="O84" s="34"/>
      <c r="P84" s="35"/>
      <c r="Q84" s="36"/>
      <c r="R84" s="289"/>
      <c r="S84" s="290"/>
      <c r="T84" s="37"/>
      <c r="U84" s="37"/>
      <c r="V84" s="38"/>
    </row>
    <row r="85" spans="1:22" ht="15" hidden="1">
      <c r="A85" s="39"/>
      <c r="B85" s="27"/>
      <c r="C85" s="28"/>
      <c r="D85" s="40"/>
      <c r="E85" s="41"/>
      <c r="F85" s="42"/>
      <c r="G85" s="43"/>
      <c r="H85" s="40"/>
      <c r="I85" s="41"/>
      <c r="J85" s="40"/>
      <c r="K85" s="41"/>
      <c r="L85" s="40"/>
      <c r="M85" s="41"/>
      <c r="N85" s="33"/>
      <c r="O85" s="34"/>
      <c r="P85" s="35"/>
      <c r="Q85" s="36"/>
      <c r="R85" s="289"/>
      <c r="S85" s="290"/>
      <c r="T85" s="37"/>
      <c r="U85" s="37"/>
      <c r="V85" s="38"/>
    </row>
    <row r="86" spans="1:22" ht="15" hidden="1">
      <c r="A86" s="39"/>
      <c r="B86" s="27"/>
      <c r="C86" s="28"/>
      <c r="D86" s="40"/>
      <c r="E86" s="41"/>
      <c r="F86" s="40"/>
      <c r="G86" s="41"/>
      <c r="H86" s="42"/>
      <c r="I86" s="43"/>
      <c r="J86" s="40"/>
      <c r="K86" s="41"/>
      <c r="L86" s="40"/>
      <c r="M86" s="41"/>
      <c r="N86" s="33"/>
      <c r="O86" s="34"/>
      <c r="P86" s="35"/>
      <c r="Q86" s="36"/>
      <c r="R86" s="289"/>
      <c r="S86" s="290"/>
      <c r="T86" s="37"/>
      <c r="U86" s="37"/>
      <c r="V86" s="38"/>
    </row>
    <row r="87" spans="1:22" ht="15.75" hidden="1" thickBot="1">
      <c r="A87" s="39"/>
      <c r="B87" s="44"/>
      <c r="C87" s="28"/>
      <c r="D87" s="40"/>
      <c r="E87" s="41"/>
      <c r="F87" s="40"/>
      <c r="G87" s="41"/>
      <c r="H87" s="40"/>
      <c r="I87" s="41"/>
      <c r="J87" s="42"/>
      <c r="K87" s="43"/>
      <c r="L87" s="40"/>
      <c r="M87" s="41"/>
      <c r="N87" s="33"/>
      <c r="O87" s="34"/>
      <c r="P87" s="35"/>
      <c r="Q87" s="36"/>
      <c r="R87" s="291"/>
      <c r="S87" s="292"/>
      <c r="T87" s="37"/>
      <c r="U87" s="37"/>
      <c r="V87" s="38"/>
    </row>
    <row r="88" spans="1:24" ht="15" hidden="1" thickTop="1">
      <c r="A88" s="45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49"/>
      <c r="T88" s="50"/>
      <c r="U88" s="51"/>
      <c r="V88" s="52"/>
      <c r="W88" s="51"/>
      <c r="X88" s="53"/>
    </row>
    <row r="89" spans="1:22" ht="15" hidden="1" thickBot="1">
      <c r="A89" s="54"/>
      <c r="B89" s="55"/>
      <c r="C89" s="56"/>
      <c r="D89" s="56"/>
      <c r="E89" s="57"/>
      <c r="F89" s="293"/>
      <c r="G89" s="294"/>
      <c r="H89" s="265"/>
      <c r="I89" s="266"/>
      <c r="J89" s="265"/>
      <c r="K89" s="266"/>
      <c r="L89" s="265"/>
      <c r="M89" s="266"/>
      <c r="N89" s="265"/>
      <c r="O89" s="266"/>
      <c r="P89" s="267"/>
      <c r="Q89" s="268"/>
      <c r="S89" s="58"/>
      <c r="T89" s="59"/>
      <c r="U89" s="60"/>
      <c r="V89" s="25"/>
    </row>
    <row r="90" spans="1:34" ht="15" hidden="1">
      <c r="A90" s="61"/>
      <c r="B90" s="62"/>
      <c r="C90" s="62"/>
      <c r="D90" s="63"/>
      <c r="E90" s="64"/>
      <c r="F90" s="299"/>
      <c r="G90" s="300"/>
      <c r="H90" s="301"/>
      <c r="I90" s="302"/>
      <c r="J90" s="301"/>
      <c r="K90" s="302"/>
      <c r="L90" s="301"/>
      <c r="M90" s="302"/>
      <c r="N90" s="295"/>
      <c r="O90" s="296"/>
      <c r="P90" s="65"/>
      <c r="Q90" s="66"/>
      <c r="R90" s="67"/>
      <c r="S90" s="68"/>
      <c r="T90" s="69"/>
      <c r="U90" s="70"/>
      <c r="V90" s="71"/>
      <c r="Y90" s="72">
        <f aca="true" t="shared" si="10" ref="Y90:Y95">IF(F90="",0,IF(LEFT(F90,1)="-",ABS(F90),(IF(F90&gt;9,F90+2,11))))</f>
        <v>0</v>
      </c>
      <c r="Z90" s="73">
        <f aca="true" t="shared" si="11" ref="Z90:Z95">IF(F90="",0,IF(LEFT(F90,1)="-",(IF(ABS(F90)&gt;9,(ABS(F90)+2),11)),F90))</f>
        <v>0</v>
      </c>
      <c r="AA90" s="72">
        <f aca="true" t="shared" si="12" ref="AA90:AA95">IF(H90="",0,IF(LEFT(H90,1)="-",ABS(H90),(IF(H90&gt;9,H90+2,11))))</f>
        <v>0</v>
      </c>
      <c r="AB90" s="73">
        <f aca="true" t="shared" si="13" ref="AB90:AB95">IF(H90="",0,IF(LEFT(H90,1)="-",(IF(ABS(H90)&gt;9,(ABS(H90)+2),11)),H90))</f>
        <v>0</v>
      </c>
      <c r="AC90" s="72">
        <f aca="true" t="shared" si="14" ref="AC90:AC95">IF(J90="",0,IF(LEFT(J90,1)="-",ABS(J90),(IF(J90&gt;9,J90+2,11))))</f>
        <v>0</v>
      </c>
      <c r="AD90" s="73">
        <f aca="true" t="shared" si="15" ref="AD90:AD95">IF(J90="",0,IF(LEFT(J90,1)="-",(IF(ABS(J90)&gt;9,(ABS(J90)+2),11)),J90))</f>
        <v>0</v>
      </c>
      <c r="AE90" s="72">
        <f aca="true" t="shared" si="16" ref="AE90:AE95">IF(L90="",0,IF(LEFT(L90,1)="-",ABS(L90),(IF(L90&gt;9,L90+2,11))))</f>
        <v>0</v>
      </c>
      <c r="AF90" s="73">
        <f aca="true" t="shared" si="17" ref="AF90:AF95">IF(L90="",0,IF(LEFT(L90,1)="-",(IF(ABS(L90)&gt;9,(ABS(L90)+2),11)),L90))</f>
        <v>0</v>
      </c>
      <c r="AG90" s="72">
        <f aca="true" t="shared" si="18" ref="AG90:AG95">IF(N90="",0,IF(LEFT(N90,1)="-",ABS(N90),(IF(N90&gt;9,N90+2,11))))</f>
        <v>0</v>
      </c>
      <c r="AH90" s="73">
        <f aca="true" t="shared" si="19" ref="AH90:AH95">IF(N90="",0,IF(LEFT(N90,1)="-",(IF(ABS(N90)&gt;9,(ABS(N90)+2),11)),N90))</f>
        <v>0</v>
      </c>
    </row>
    <row r="91" spans="1:34" ht="15" hidden="1">
      <c r="A91" s="61"/>
      <c r="B91" s="62"/>
      <c r="C91" s="62"/>
      <c r="D91" s="74"/>
      <c r="E91" s="64"/>
      <c r="F91" s="297"/>
      <c r="G91" s="298"/>
      <c r="H91" s="297"/>
      <c r="I91" s="298"/>
      <c r="J91" s="297"/>
      <c r="K91" s="298"/>
      <c r="L91" s="297"/>
      <c r="M91" s="298"/>
      <c r="N91" s="297"/>
      <c r="O91" s="298"/>
      <c r="P91" s="65"/>
      <c r="Q91" s="66"/>
      <c r="R91" s="75"/>
      <c r="S91" s="76"/>
      <c r="T91" s="69"/>
      <c r="U91" s="70"/>
      <c r="V91" s="71"/>
      <c r="Y91" s="77">
        <f t="shared" si="10"/>
        <v>0</v>
      </c>
      <c r="Z91" s="78">
        <f t="shared" si="11"/>
        <v>0</v>
      </c>
      <c r="AA91" s="77">
        <f t="shared" si="12"/>
        <v>0</v>
      </c>
      <c r="AB91" s="78">
        <f t="shared" si="13"/>
        <v>0</v>
      </c>
      <c r="AC91" s="77">
        <f t="shared" si="14"/>
        <v>0</v>
      </c>
      <c r="AD91" s="78">
        <f t="shared" si="15"/>
        <v>0</v>
      </c>
      <c r="AE91" s="77">
        <f t="shared" si="16"/>
        <v>0</v>
      </c>
      <c r="AF91" s="78">
        <f t="shared" si="17"/>
        <v>0</v>
      </c>
      <c r="AG91" s="77">
        <f t="shared" si="18"/>
        <v>0</v>
      </c>
      <c r="AH91" s="78">
        <f t="shared" si="19"/>
        <v>0</v>
      </c>
    </row>
    <row r="92" spans="1:34" ht="15.75" hidden="1" thickBot="1">
      <c r="A92" s="61"/>
      <c r="B92" s="79"/>
      <c r="C92" s="79"/>
      <c r="D92" s="56"/>
      <c r="E92" s="57"/>
      <c r="F92" s="303"/>
      <c r="G92" s="304"/>
      <c r="H92" s="303"/>
      <c r="I92" s="304"/>
      <c r="J92" s="303"/>
      <c r="K92" s="304"/>
      <c r="L92" s="303"/>
      <c r="M92" s="304"/>
      <c r="N92" s="303"/>
      <c r="O92" s="304"/>
      <c r="P92" s="65"/>
      <c r="Q92" s="66"/>
      <c r="R92" s="75"/>
      <c r="S92" s="76"/>
      <c r="T92" s="69"/>
      <c r="U92" s="70"/>
      <c r="V92" s="71"/>
      <c r="Y92" s="77">
        <f t="shared" si="10"/>
        <v>0</v>
      </c>
      <c r="Z92" s="78">
        <f t="shared" si="11"/>
        <v>0</v>
      </c>
      <c r="AA92" s="77">
        <f t="shared" si="12"/>
        <v>0</v>
      </c>
      <c r="AB92" s="78">
        <f t="shared" si="13"/>
        <v>0</v>
      </c>
      <c r="AC92" s="77">
        <f t="shared" si="14"/>
        <v>0</v>
      </c>
      <c r="AD92" s="78">
        <f t="shared" si="15"/>
        <v>0</v>
      </c>
      <c r="AE92" s="77">
        <f t="shared" si="16"/>
        <v>0</v>
      </c>
      <c r="AF92" s="78">
        <f t="shared" si="17"/>
        <v>0</v>
      </c>
      <c r="AG92" s="77">
        <f t="shared" si="18"/>
        <v>0</v>
      </c>
      <c r="AH92" s="78">
        <f t="shared" si="19"/>
        <v>0</v>
      </c>
    </row>
    <row r="93" spans="1:34" ht="15" hidden="1">
      <c r="A93" s="61"/>
      <c r="B93" s="62"/>
      <c r="C93" s="62"/>
      <c r="D93" s="63"/>
      <c r="E93" s="64"/>
      <c r="F93" s="301"/>
      <c r="G93" s="302"/>
      <c r="H93" s="301"/>
      <c r="I93" s="302"/>
      <c r="J93" s="301"/>
      <c r="K93" s="302"/>
      <c r="L93" s="301"/>
      <c r="M93" s="302"/>
      <c r="N93" s="301"/>
      <c r="O93" s="302"/>
      <c r="P93" s="65"/>
      <c r="Q93" s="66"/>
      <c r="R93" s="75"/>
      <c r="S93" s="76"/>
      <c r="T93" s="69"/>
      <c r="U93" s="70"/>
      <c r="V93" s="71"/>
      <c r="Y93" s="77">
        <f t="shared" si="10"/>
        <v>0</v>
      </c>
      <c r="Z93" s="78">
        <f t="shared" si="11"/>
        <v>0</v>
      </c>
      <c r="AA93" s="77">
        <f t="shared" si="12"/>
        <v>0</v>
      </c>
      <c r="AB93" s="78">
        <f t="shared" si="13"/>
        <v>0</v>
      </c>
      <c r="AC93" s="77">
        <f t="shared" si="14"/>
        <v>0</v>
      </c>
      <c r="AD93" s="78">
        <f t="shared" si="15"/>
        <v>0</v>
      </c>
      <c r="AE93" s="77">
        <f t="shared" si="16"/>
        <v>0</v>
      </c>
      <c r="AF93" s="78">
        <f t="shared" si="17"/>
        <v>0</v>
      </c>
      <c r="AG93" s="77">
        <f t="shared" si="18"/>
        <v>0</v>
      </c>
      <c r="AH93" s="78">
        <f t="shared" si="19"/>
        <v>0</v>
      </c>
    </row>
    <row r="94" spans="1:34" ht="15" hidden="1">
      <c r="A94" s="61"/>
      <c r="B94" s="62"/>
      <c r="C94" s="62"/>
      <c r="D94" s="74"/>
      <c r="E94" s="64"/>
      <c r="F94" s="297"/>
      <c r="G94" s="298"/>
      <c r="H94" s="297"/>
      <c r="I94" s="298"/>
      <c r="J94" s="307"/>
      <c r="K94" s="308"/>
      <c r="L94" s="297"/>
      <c r="M94" s="298"/>
      <c r="N94" s="297"/>
      <c r="O94" s="298"/>
      <c r="P94" s="65"/>
      <c r="Q94" s="66"/>
      <c r="R94" s="75"/>
      <c r="S94" s="76"/>
      <c r="T94" s="69"/>
      <c r="U94" s="70"/>
      <c r="V94" s="71"/>
      <c r="Y94" s="77">
        <f t="shared" si="10"/>
        <v>0</v>
      </c>
      <c r="Z94" s="78">
        <f t="shared" si="11"/>
        <v>0</v>
      </c>
      <c r="AA94" s="77">
        <f t="shared" si="12"/>
        <v>0</v>
      </c>
      <c r="AB94" s="78">
        <f t="shared" si="13"/>
        <v>0</v>
      </c>
      <c r="AC94" s="77">
        <f t="shared" si="14"/>
        <v>0</v>
      </c>
      <c r="AD94" s="78">
        <f t="shared" si="15"/>
        <v>0</v>
      </c>
      <c r="AE94" s="77">
        <f t="shared" si="16"/>
        <v>0</v>
      </c>
      <c r="AF94" s="78">
        <f t="shared" si="17"/>
        <v>0</v>
      </c>
      <c r="AG94" s="77">
        <f t="shared" si="18"/>
        <v>0</v>
      </c>
      <c r="AH94" s="78">
        <f t="shared" si="19"/>
        <v>0</v>
      </c>
    </row>
    <row r="95" spans="1:34" ht="15.75" hidden="1" thickBot="1">
      <c r="A95" s="80"/>
      <c r="B95" s="81"/>
      <c r="C95" s="81"/>
      <c r="D95" s="82"/>
      <c r="E95" s="83"/>
      <c r="F95" s="305"/>
      <c r="G95" s="306"/>
      <c r="H95" s="305"/>
      <c r="I95" s="306"/>
      <c r="J95" s="305"/>
      <c r="K95" s="306"/>
      <c r="L95" s="305"/>
      <c r="M95" s="306"/>
      <c r="N95" s="305"/>
      <c r="O95" s="306"/>
      <c r="P95" s="84"/>
      <c r="Q95" s="85"/>
      <c r="R95" s="86"/>
      <c r="S95" s="16"/>
      <c r="T95" s="69"/>
      <c r="U95" s="70"/>
      <c r="V95" s="71"/>
      <c r="Y95" s="87">
        <f t="shared" si="10"/>
        <v>0</v>
      </c>
      <c r="Z95" s="88">
        <f t="shared" si="11"/>
        <v>0</v>
      </c>
      <c r="AA95" s="87">
        <f t="shared" si="12"/>
        <v>0</v>
      </c>
      <c r="AB95" s="88">
        <f t="shared" si="13"/>
        <v>0</v>
      </c>
      <c r="AC95" s="87">
        <f t="shared" si="14"/>
        <v>0</v>
      </c>
      <c r="AD95" s="88">
        <f t="shared" si="15"/>
        <v>0</v>
      </c>
      <c r="AE95" s="87">
        <f t="shared" si="16"/>
        <v>0</v>
      </c>
      <c r="AF95" s="88">
        <f t="shared" si="17"/>
        <v>0</v>
      </c>
      <c r="AG95" s="87">
        <f t="shared" si="18"/>
        <v>0</v>
      </c>
      <c r="AH95" s="88">
        <f t="shared" si="19"/>
        <v>0</v>
      </c>
    </row>
    <row r="96" ht="15.75" hidden="1" thickBot="1" thickTop="1"/>
    <row r="97" spans="1:19" ht="15.75" hidden="1" thickTop="1">
      <c r="A97" s="3"/>
      <c r="B97" s="4"/>
      <c r="C97" s="5"/>
      <c r="D97" s="5"/>
      <c r="E97" s="5"/>
      <c r="F97" s="6"/>
      <c r="G97" s="5"/>
      <c r="H97" s="7"/>
      <c r="I97" s="8"/>
      <c r="J97" s="271"/>
      <c r="K97" s="271"/>
      <c r="L97" s="271"/>
      <c r="M97" s="272"/>
      <c r="N97" s="9"/>
      <c r="O97" s="10"/>
      <c r="P97" s="273"/>
      <c r="Q97" s="273"/>
      <c r="R97" s="273"/>
      <c r="S97" s="274"/>
    </row>
    <row r="98" spans="1:19" ht="15.75" hidden="1" thickBot="1">
      <c r="A98" s="11"/>
      <c r="B98" s="12"/>
      <c r="C98" s="13"/>
      <c r="D98" s="275"/>
      <c r="E98" s="275"/>
      <c r="F98" s="276"/>
      <c r="G98" s="277"/>
      <c r="H98" s="278"/>
      <c r="I98" s="278"/>
      <c r="J98" s="279"/>
      <c r="K98" s="279"/>
      <c r="L98" s="279"/>
      <c r="M98" s="280"/>
      <c r="N98" s="14"/>
      <c r="O98" s="15"/>
      <c r="P98" s="309"/>
      <c r="Q98" s="309"/>
      <c r="R98" s="309"/>
      <c r="S98" s="310"/>
    </row>
    <row r="99" spans="1:22" ht="15" hidden="1" thickTop="1">
      <c r="A99" s="18"/>
      <c r="B99" s="19"/>
      <c r="C99" s="20"/>
      <c r="D99" s="283"/>
      <c r="E99" s="284"/>
      <c r="F99" s="283"/>
      <c r="G99" s="284"/>
      <c r="H99" s="283"/>
      <c r="I99" s="284"/>
      <c r="J99" s="283"/>
      <c r="K99" s="284"/>
      <c r="L99" s="283"/>
      <c r="M99" s="284"/>
      <c r="N99" s="21"/>
      <c r="O99" s="22"/>
      <c r="P99" s="23"/>
      <c r="Q99" s="24"/>
      <c r="R99" s="285"/>
      <c r="S99" s="286"/>
      <c r="T99" s="287"/>
      <c r="U99" s="288"/>
      <c r="V99" s="25"/>
    </row>
    <row r="100" spans="1:22" ht="15" hidden="1">
      <c r="A100" s="26"/>
      <c r="B100" s="27"/>
      <c r="C100" s="28"/>
      <c r="D100" s="29"/>
      <c r="E100" s="30"/>
      <c r="F100" s="31"/>
      <c r="G100" s="32"/>
      <c r="H100" s="31"/>
      <c r="I100" s="32"/>
      <c r="J100" s="31"/>
      <c r="K100" s="32"/>
      <c r="L100" s="31"/>
      <c r="M100" s="32"/>
      <c r="N100" s="33"/>
      <c r="O100" s="34"/>
      <c r="P100" s="35"/>
      <c r="Q100" s="36"/>
      <c r="R100" s="289"/>
      <c r="S100" s="290"/>
      <c r="T100" s="37"/>
      <c r="U100" s="37"/>
      <c r="V100" s="38"/>
    </row>
    <row r="101" spans="1:22" ht="15" hidden="1">
      <c r="A101" s="39"/>
      <c r="B101" s="27"/>
      <c r="C101" s="28"/>
      <c r="D101" s="40"/>
      <c r="E101" s="41"/>
      <c r="F101" s="42"/>
      <c r="G101" s="43"/>
      <c r="H101" s="40"/>
      <c r="I101" s="41"/>
      <c r="J101" s="40"/>
      <c r="K101" s="41"/>
      <c r="L101" s="40"/>
      <c r="M101" s="41"/>
      <c r="N101" s="33"/>
      <c r="O101" s="34"/>
      <c r="P101" s="35"/>
      <c r="Q101" s="36"/>
      <c r="R101" s="289"/>
      <c r="S101" s="290"/>
      <c r="T101" s="37"/>
      <c r="U101" s="37"/>
      <c r="V101" s="38"/>
    </row>
    <row r="102" spans="1:22" ht="15" hidden="1">
      <c r="A102" s="39"/>
      <c r="B102" s="27"/>
      <c r="C102" s="28"/>
      <c r="D102" s="40"/>
      <c r="E102" s="41"/>
      <c r="F102" s="40"/>
      <c r="G102" s="41"/>
      <c r="H102" s="42"/>
      <c r="I102" s="43"/>
      <c r="J102" s="40"/>
      <c r="K102" s="41"/>
      <c r="L102" s="40"/>
      <c r="M102" s="41"/>
      <c r="N102" s="33"/>
      <c r="O102" s="34"/>
      <c r="P102" s="35"/>
      <c r="Q102" s="36"/>
      <c r="R102" s="289"/>
      <c r="S102" s="290"/>
      <c r="T102" s="37"/>
      <c r="U102" s="37"/>
      <c r="V102" s="38"/>
    </row>
    <row r="103" spans="1:22" ht="15.75" hidden="1" thickBot="1">
      <c r="A103" s="39"/>
      <c r="B103" s="44"/>
      <c r="C103" s="28"/>
      <c r="D103" s="40"/>
      <c r="E103" s="41"/>
      <c r="F103" s="40"/>
      <c r="G103" s="41"/>
      <c r="H103" s="40"/>
      <c r="I103" s="41"/>
      <c r="J103" s="42"/>
      <c r="K103" s="43"/>
      <c r="L103" s="40"/>
      <c r="M103" s="41"/>
      <c r="N103" s="33"/>
      <c r="O103" s="34"/>
      <c r="P103" s="35"/>
      <c r="Q103" s="36"/>
      <c r="R103" s="291"/>
      <c r="S103" s="292"/>
      <c r="T103" s="37"/>
      <c r="U103" s="37"/>
      <c r="V103" s="38"/>
    </row>
    <row r="104" spans="1:24" ht="15" hidden="1" thickTop="1">
      <c r="A104" s="45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S104" s="49"/>
      <c r="T104" s="50"/>
      <c r="U104" s="51"/>
      <c r="V104" s="52"/>
      <c r="W104" s="51"/>
      <c r="X104" s="53"/>
    </row>
    <row r="105" spans="1:22" ht="15" hidden="1" thickBot="1">
      <c r="A105" s="54"/>
      <c r="B105" s="55"/>
      <c r="C105" s="56"/>
      <c r="D105" s="56"/>
      <c r="E105" s="57"/>
      <c r="F105" s="293"/>
      <c r="G105" s="294"/>
      <c r="H105" s="265"/>
      <c r="I105" s="266"/>
      <c r="J105" s="265"/>
      <c r="K105" s="266"/>
      <c r="L105" s="265"/>
      <c r="M105" s="266"/>
      <c r="N105" s="265"/>
      <c r="O105" s="266"/>
      <c r="P105" s="267"/>
      <c r="Q105" s="268"/>
      <c r="S105" s="58"/>
      <c r="T105" s="59"/>
      <c r="U105" s="60"/>
      <c r="V105" s="25"/>
    </row>
    <row r="106" spans="1:34" ht="15" hidden="1">
      <c r="A106" s="61"/>
      <c r="B106" s="62"/>
      <c r="C106" s="62"/>
      <c r="D106" s="63"/>
      <c r="E106" s="64"/>
      <c r="F106" s="299"/>
      <c r="G106" s="300"/>
      <c r="H106" s="301"/>
      <c r="I106" s="302"/>
      <c r="J106" s="301"/>
      <c r="K106" s="302"/>
      <c r="L106" s="301"/>
      <c r="M106" s="302"/>
      <c r="N106" s="295"/>
      <c r="O106" s="296"/>
      <c r="P106" s="65"/>
      <c r="Q106" s="66"/>
      <c r="R106" s="67"/>
      <c r="S106" s="68"/>
      <c r="T106" s="69"/>
      <c r="U106" s="70"/>
      <c r="V106" s="71"/>
      <c r="Y106" s="72">
        <f aca="true" t="shared" si="20" ref="Y106:Y111">IF(F106="",0,IF(LEFT(F106,1)="-",ABS(F106),(IF(F106&gt;9,F106+2,11))))</f>
        <v>0</v>
      </c>
      <c r="Z106" s="73">
        <f aca="true" t="shared" si="21" ref="Z106:Z111">IF(F106="",0,IF(LEFT(F106,1)="-",(IF(ABS(F106)&gt;9,(ABS(F106)+2),11)),F106))</f>
        <v>0</v>
      </c>
      <c r="AA106" s="72">
        <f aca="true" t="shared" si="22" ref="AA106:AA111">IF(H106="",0,IF(LEFT(H106,1)="-",ABS(H106),(IF(H106&gt;9,H106+2,11))))</f>
        <v>0</v>
      </c>
      <c r="AB106" s="73">
        <f aca="true" t="shared" si="23" ref="AB106:AB111">IF(H106="",0,IF(LEFT(H106,1)="-",(IF(ABS(H106)&gt;9,(ABS(H106)+2),11)),H106))</f>
        <v>0</v>
      </c>
      <c r="AC106" s="72">
        <f aca="true" t="shared" si="24" ref="AC106:AC111">IF(J106="",0,IF(LEFT(J106,1)="-",ABS(J106),(IF(J106&gt;9,J106+2,11))))</f>
        <v>0</v>
      </c>
      <c r="AD106" s="73">
        <f aca="true" t="shared" si="25" ref="AD106:AD111">IF(J106="",0,IF(LEFT(J106,1)="-",(IF(ABS(J106)&gt;9,(ABS(J106)+2),11)),J106))</f>
        <v>0</v>
      </c>
      <c r="AE106" s="72">
        <f aca="true" t="shared" si="26" ref="AE106:AE111">IF(L106="",0,IF(LEFT(L106,1)="-",ABS(L106),(IF(L106&gt;9,L106+2,11))))</f>
        <v>0</v>
      </c>
      <c r="AF106" s="73">
        <f aca="true" t="shared" si="27" ref="AF106:AF111">IF(L106="",0,IF(LEFT(L106,1)="-",(IF(ABS(L106)&gt;9,(ABS(L106)+2),11)),L106))</f>
        <v>0</v>
      </c>
      <c r="AG106" s="72">
        <f aca="true" t="shared" si="28" ref="AG106:AG111">IF(N106="",0,IF(LEFT(N106,1)="-",ABS(N106),(IF(N106&gt;9,N106+2,11))))</f>
        <v>0</v>
      </c>
      <c r="AH106" s="73">
        <f aca="true" t="shared" si="29" ref="AH106:AH111">IF(N106="",0,IF(LEFT(N106,1)="-",(IF(ABS(N106)&gt;9,(ABS(N106)+2),11)),N106))</f>
        <v>0</v>
      </c>
    </row>
    <row r="107" spans="1:34" ht="15" hidden="1">
      <c r="A107" s="61"/>
      <c r="B107" s="62"/>
      <c r="C107" s="62"/>
      <c r="D107" s="74"/>
      <c r="E107" s="64"/>
      <c r="F107" s="297"/>
      <c r="G107" s="298"/>
      <c r="H107" s="297"/>
      <c r="I107" s="298"/>
      <c r="J107" s="297"/>
      <c r="K107" s="298"/>
      <c r="L107" s="297"/>
      <c r="M107" s="298"/>
      <c r="N107" s="297"/>
      <c r="O107" s="298"/>
      <c r="P107" s="65"/>
      <c r="Q107" s="66"/>
      <c r="R107" s="75"/>
      <c r="S107" s="76"/>
      <c r="T107" s="69"/>
      <c r="U107" s="70"/>
      <c r="V107" s="71"/>
      <c r="Y107" s="77">
        <f t="shared" si="20"/>
        <v>0</v>
      </c>
      <c r="Z107" s="78">
        <f t="shared" si="21"/>
        <v>0</v>
      </c>
      <c r="AA107" s="77">
        <f t="shared" si="22"/>
        <v>0</v>
      </c>
      <c r="AB107" s="78">
        <f t="shared" si="23"/>
        <v>0</v>
      </c>
      <c r="AC107" s="77">
        <f t="shared" si="24"/>
        <v>0</v>
      </c>
      <c r="AD107" s="78">
        <f t="shared" si="25"/>
        <v>0</v>
      </c>
      <c r="AE107" s="77">
        <f t="shared" si="26"/>
        <v>0</v>
      </c>
      <c r="AF107" s="78">
        <f t="shared" si="27"/>
        <v>0</v>
      </c>
      <c r="AG107" s="77">
        <f t="shared" si="28"/>
        <v>0</v>
      </c>
      <c r="AH107" s="78">
        <f t="shared" si="29"/>
        <v>0</v>
      </c>
    </row>
    <row r="108" spans="1:34" ht="15.75" hidden="1" thickBot="1">
      <c r="A108" s="61"/>
      <c r="B108" s="79"/>
      <c r="C108" s="79"/>
      <c r="D108" s="56"/>
      <c r="E108" s="57"/>
      <c r="F108" s="303"/>
      <c r="G108" s="304"/>
      <c r="H108" s="303"/>
      <c r="I108" s="304"/>
      <c r="J108" s="303"/>
      <c r="K108" s="304"/>
      <c r="L108" s="303"/>
      <c r="M108" s="304"/>
      <c r="N108" s="303"/>
      <c r="O108" s="304"/>
      <c r="P108" s="65"/>
      <c r="Q108" s="66"/>
      <c r="R108" s="75"/>
      <c r="S108" s="76"/>
      <c r="T108" s="69"/>
      <c r="U108" s="70"/>
      <c r="V108" s="71"/>
      <c r="Y108" s="77">
        <f t="shared" si="20"/>
        <v>0</v>
      </c>
      <c r="Z108" s="78">
        <f t="shared" si="21"/>
        <v>0</v>
      </c>
      <c r="AA108" s="77">
        <f t="shared" si="22"/>
        <v>0</v>
      </c>
      <c r="AB108" s="78">
        <f t="shared" si="23"/>
        <v>0</v>
      </c>
      <c r="AC108" s="77">
        <f t="shared" si="24"/>
        <v>0</v>
      </c>
      <c r="AD108" s="78">
        <f t="shared" si="25"/>
        <v>0</v>
      </c>
      <c r="AE108" s="77">
        <f t="shared" si="26"/>
        <v>0</v>
      </c>
      <c r="AF108" s="78">
        <f t="shared" si="27"/>
        <v>0</v>
      </c>
      <c r="AG108" s="77">
        <f t="shared" si="28"/>
        <v>0</v>
      </c>
      <c r="AH108" s="78">
        <f t="shared" si="29"/>
        <v>0</v>
      </c>
    </row>
    <row r="109" spans="1:34" ht="15" hidden="1">
      <c r="A109" s="61"/>
      <c r="B109" s="62"/>
      <c r="C109" s="62"/>
      <c r="D109" s="63"/>
      <c r="E109" s="64"/>
      <c r="F109" s="301"/>
      <c r="G109" s="302"/>
      <c r="H109" s="301"/>
      <c r="I109" s="302"/>
      <c r="J109" s="301"/>
      <c r="K109" s="302"/>
      <c r="L109" s="301"/>
      <c r="M109" s="302"/>
      <c r="N109" s="301"/>
      <c r="O109" s="302"/>
      <c r="P109" s="65"/>
      <c r="Q109" s="66"/>
      <c r="R109" s="75"/>
      <c r="S109" s="76"/>
      <c r="T109" s="69"/>
      <c r="U109" s="70"/>
      <c r="V109" s="71"/>
      <c r="Y109" s="77">
        <f t="shared" si="20"/>
        <v>0</v>
      </c>
      <c r="Z109" s="78">
        <f t="shared" si="21"/>
        <v>0</v>
      </c>
      <c r="AA109" s="77">
        <f t="shared" si="22"/>
        <v>0</v>
      </c>
      <c r="AB109" s="78">
        <f t="shared" si="23"/>
        <v>0</v>
      </c>
      <c r="AC109" s="77">
        <f t="shared" si="24"/>
        <v>0</v>
      </c>
      <c r="AD109" s="78">
        <f t="shared" si="25"/>
        <v>0</v>
      </c>
      <c r="AE109" s="77">
        <f t="shared" si="26"/>
        <v>0</v>
      </c>
      <c r="AF109" s="78">
        <f t="shared" si="27"/>
        <v>0</v>
      </c>
      <c r="AG109" s="77">
        <f t="shared" si="28"/>
        <v>0</v>
      </c>
      <c r="AH109" s="78">
        <f t="shared" si="29"/>
        <v>0</v>
      </c>
    </row>
    <row r="110" spans="1:34" ht="15" hidden="1">
      <c r="A110" s="61"/>
      <c r="B110" s="62"/>
      <c r="C110" s="62"/>
      <c r="D110" s="74"/>
      <c r="E110" s="64"/>
      <c r="F110" s="297"/>
      <c r="G110" s="298"/>
      <c r="H110" s="297"/>
      <c r="I110" s="298"/>
      <c r="J110" s="307"/>
      <c r="K110" s="308"/>
      <c r="L110" s="297"/>
      <c r="M110" s="298"/>
      <c r="N110" s="297"/>
      <c r="O110" s="298"/>
      <c r="P110" s="65"/>
      <c r="Q110" s="66"/>
      <c r="R110" s="75"/>
      <c r="S110" s="76"/>
      <c r="T110" s="69"/>
      <c r="U110" s="70"/>
      <c r="V110" s="71"/>
      <c r="Y110" s="77">
        <f t="shared" si="20"/>
        <v>0</v>
      </c>
      <c r="Z110" s="78">
        <f t="shared" si="21"/>
        <v>0</v>
      </c>
      <c r="AA110" s="77">
        <f t="shared" si="22"/>
        <v>0</v>
      </c>
      <c r="AB110" s="78">
        <f t="shared" si="23"/>
        <v>0</v>
      </c>
      <c r="AC110" s="77">
        <f t="shared" si="24"/>
        <v>0</v>
      </c>
      <c r="AD110" s="78">
        <f t="shared" si="25"/>
        <v>0</v>
      </c>
      <c r="AE110" s="77">
        <f t="shared" si="26"/>
        <v>0</v>
      </c>
      <c r="AF110" s="78">
        <f t="shared" si="27"/>
        <v>0</v>
      </c>
      <c r="AG110" s="77">
        <f t="shared" si="28"/>
        <v>0</v>
      </c>
      <c r="AH110" s="78">
        <f t="shared" si="29"/>
        <v>0</v>
      </c>
    </row>
    <row r="111" spans="1:34" ht="15.75" hidden="1" thickBot="1">
      <c r="A111" s="80"/>
      <c r="B111" s="81"/>
      <c r="C111" s="81"/>
      <c r="D111" s="82"/>
      <c r="E111" s="83"/>
      <c r="F111" s="305"/>
      <c r="G111" s="306"/>
      <c r="H111" s="305"/>
      <c r="I111" s="306"/>
      <c r="J111" s="305"/>
      <c r="K111" s="306"/>
      <c r="L111" s="305"/>
      <c r="M111" s="306"/>
      <c r="N111" s="305"/>
      <c r="O111" s="306"/>
      <c r="P111" s="84"/>
      <c r="Q111" s="85"/>
      <c r="R111" s="86"/>
      <c r="S111" s="16"/>
      <c r="T111" s="69"/>
      <c r="U111" s="70"/>
      <c r="V111" s="71"/>
      <c r="Y111" s="87">
        <f t="shared" si="20"/>
        <v>0</v>
      </c>
      <c r="Z111" s="88">
        <f t="shared" si="21"/>
        <v>0</v>
      </c>
      <c r="AA111" s="87">
        <f t="shared" si="22"/>
        <v>0</v>
      </c>
      <c r="AB111" s="88">
        <f t="shared" si="23"/>
        <v>0</v>
      </c>
      <c r="AC111" s="87">
        <f t="shared" si="24"/>
        <v>0</v>
      </c>
      <c r="AD111" s="88">
        <f t="shared" si="25"/>
        <v>0</v>
      </c>
      <c r="AE111" s="87">
        <f t="shared" si="26"/>
        <v>0</v>
      </c>
      <c r="AF111" s="88">
        <f t="shared" si="27"/>
        <v>0</v>
      </c>
      <c r="AG111" s="87">
        <f t="shared" si="28"/>
        <v>0</v>
      </c>
      <c r="AH111" s="88">
        <f t="shared" si="29"/>
        <v>0</v>
      </c>
    </row>
    <row r="112" ht="15.75" hidden="1" thickBot="1" thickTop="1"/>
    <row r="113" spans="1:19" ht="15.75" hidden="1" thickTop="1">
      <c r="A113" s="3"/>
      <c r="B113" s="4"/>
      <c r="C113" s="5"/>
      <c r="D113" s="5"/>
      <c r="E113" s="5"/>
      <c r="F113" s="6"/>
      <c r="G113" s="5"/>
      <c r="H113" s="7"/>
      <c r="I113" s="8"/>
      <c r="J113" s="271"/>
      <c r="K113" s="271"/>
      <c r="L113" s="271"/>
      <c r="M113" s="272"/>
      <c r="N113" s="9"/>
      <c r="O113" s="10"/>
      <c r="P113" s="273"/>
      <c r="Q113" s="273"/>
      <c r="R113" s="273"/>
      <c r="S113" s="274"/>
    </row>
    <row r="114" spans="1:19" ht="15.75" hidden="1" thickBot="1">
      <c r="A114" s="11"/>
      <c r="B114" s="12"/>
      <c r="C114" s="13"/>
      <c r="D114" s="275"/>
      <c r="E114" s="275"/>
      <c r="F114" s="276"/>
      <c r="G114" s="277"/>
      <c r="H114" s="278"/>
      <c r="I114" s="278"/>
      <c r="J114" s="279"/>
      <c r="K114" s="279"/>
      <c r="L114" s="279"/>
      <c r="M114" s="280"/>
      <c r="N114" s="14"/>
      <c r="O114" s="15"/>
      <c r="P114" s="309"/>
      <c r="Q114" s="309"/>
      <c r="R114" s="309"/>
      <c r="S114" s="310"/>
    </row>
    <row r="115" spans="1:22" ht="15" hidden="1" thickTop="1">
      <c r="A115" s="18"/>
      <c r="B115" s="19"/>
      <c r="C115" s="20"/>
      <c r="D115" s="283"/>
      <c r="E115" s="284"/>
      <c r="F115" s="283"/>
      <c r="G115" s="284"/>
      <c r="H115" s="283"/>
      <c r="I115" s="284"/>
      <c r="J115" s="283"/>
      <c r="K115" s="284"/>
      <c r="L115" s="283"/>
      <c r="M115" s="284"/>
      <c r="N115" s="21"/>
      <c r="O115" s="22"/>
      <c r="P115" s="23"/>
      <c r="Q115" s="24"/>
      <c r="R115" s="285"/>
      <c r="S115" s="286"/>
      <c r="T115" s="287"/>
      <c r="U115" s="288"/>
      <c r="V115" s="25"/>
    </row>
    <row r="116" spans="1:22" ht="15" hidden="1">
      <c r="A116" s="26"/>
      <c r="B116" s="27"/>
      <c r="C116" s="28"/>
      <c r="D116" s="29"/>
      <c r="E116" s="30"/>
      <c r="F116" s="31"/>
      <c r="G116" s="32"/>
      <c r="H116" s="31"/>
      <c r="I116" s="32"/>
      <c r="J116" s="31"/>
      <c r="K116" s="32"/>
      <c r="L116" s="31"/>
      <c r="M116" s="32"/>
      <c r="N116" s="33"/>
      <c r="O116" s="34"/>
      <c r="P116" s="35"/>
      <c r="Q116" s="36"/>
      <c r="R116" s="289"/>
      <c r="S116" s="290"/>
      <c r="T116" s="37"/>
      <c r="U116" s="37"/>
      <c r="V116" s="38"/>
    </row>
    <row r="117" spans="1:22" ht="15" hidden="1">
      <c r="A117" s="39"/>
      <c r="B117" s="27"/>
      <c r="C117" s="28"/>
      <c r="D117" s="40"/>
      <c r="E117" s="41"/>
      <c r="F117" s="42"/>
      <c r="G117" s="43"/>
      <c r="H117" s="40"/>
      <c r="I117" s="41"/>
      <c r="J117" s="40"/>
      <c r="K117" s="41"/>
      <c r="L117" s="40"/>
      <c r="M117" s="41"/>
      <c r="N117" s="33"/>
      <c r="O117" s="34"/>
      <c r="P117" s="35"/>
      <c r="Q117" s="36"/>
      <c r="R117" s="289"/>
      <c r="S117" s="290"/>
      <c r="T117" s="37"/>
      <c r="U117" s="37"/>
      <c r="V117" s="38"/>
    </row>
    <row r="118" spans="1:22" ht="15" hidden="1">
      <c r="A118" s="39"/>
      <c r="B118" s="27"/>
      <c r="C118" s="28"/>
      <c r="D118" s="40"/>
      <c r="E118" s="41"/>
      <c r="F118" s="40"/>
      <c r="G118" s="41"/>
      <c r="H118" s="42"/>
      <c r="I118" s="43"/>
      <c r="J118" s="40"/>
      <c r="K118" s="41"/>
      <c r="L118" s="40"/>
      <c r="M118" s="41"/>
      <c r="N118" s="33"/>
      <c r="O118" s="34"/>
      <c r="P118" s="35"/>
      <c r="Q118" s="36"/>
      <c r="R118" s="289"/>
      <c r="S118" s="290"/>
      <c r="T118" s="37"/>
      <c r="U118" s="37"/>
      <c r="V118" s="38"/>
    </row>
    <row r="119" spans="1:22" ht="15.75" hidden="1" thickBot="1">
      <c r="A119" s="39"/>
      <c r="B119" s="44"/>
      <c r="C119" s="28"/>
      <c r="D119" s="40"/>
      <c r="E119" s="41"/>
      <c r="F119" s="40"/>
      <c r="G119" s="41"/>
      <c r="H119" s="40"/>
      <c r="I119" s="41"/>
      <c r="J119" s="42"/>
      <c r="K119" s="43"/>
      <c r="L119" s="40"/>
      <c r="M119" s="41"/>
      <c r="N119" s="33"/>
      <c r="O119" s="34"/>
      <c r="P119" s="35"/>
      <c r="Q119" s="36"/>
      <c r="R119" s="291"/>
      <c r="S119" s="292"/>
      <c r="T119" s="37"/>
      <c r="U119" s="37"/>
      <c r="V119" s="38"/>
    </row>
    <row r="120" spans="1:24" ht="15" hidden="1" thickTop="1">
      <c r="A120" s="45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  <c r="S120" s="49"/>
      <c r="T120" s="50"/>
      <c r="U120" s="51"/>
      <c r="V120" s="52"/>
      <c r="W120" s="51"/>
      <c r="X120" s="53"/>
    </row>
    <row r="121" spans="1:22" ht="15" hidden="1" thickBot="1">
      <c r="A121" s="54"/>
      <c r="B121" s="55"/>
      <c r="C121" s="56"/>
      <c r="D121" s="56"/>
      <c r="E121" s="57"/>
      <c r="F121" s="293"/>
      <c r="G121" s="294"/>
      <c r="H121" s="265"/>
      <c r="I121" s="266"/>
      <c r="J121" s="265"/>
      <c r="K121" s="266"/>
      <c r="L121" s="265"/>
      <c r="M121" s="266"/>
      <c r="N121" s="265"/>
      <c r="O121" s="266"/>
      <c r="P121" s="267"/>
      <c r="Q121" s="268"/>
      <c r="S121" s="58"/>
      <c r="T121" s="59"/>
      <c r="U121" s="60"/>
      <c r="V121" s="25"/>
    </row>
    <row r="122" spans="1:34" ht="15" hidden="1">
      <c r="A122" s="61"/>
      <c r="B122" s="62"/>
      <c r="C122" s="62"/>
      <c r="D122" s="63"/>
      <c r="E122" s="64"/>
      <c r="F122" s="299"/>
      <c r="G122" s="300"/>
      <c r="H122" s="301"/>
      <c r="I122" s="302"/>
      <c r="J122" s="301"/>
      <c r="K122" s="302"/>
      <c r="L122" s="301"/>
      <c r="M122" s="302"/>
      <c r="N122" s="295"/>
      <c r="O122" s="296"/>
      <c r="P122" s="65"/>
      <c r="Q122" s="66"/>
      <c r="R122" s="67"/>
      <c r="S122" s="68"/>
      <c r="T122" s="69"/>
      <c r="U122" s="70"/>
      <c r="V122" s="71"/>
      <c r="Y122" s="72">
        <f aca="true" t="shared" si="30" ref="Y122:Y127">IF(F122="",0,IF(LEFT(F122,1)="-",ABS(F122),(IF(F122&gt;9,F122+2,11))))</f>
        <v>0</v>
      </c>
      <c r="Z122" s="73">
        <f aca="true" t="shared" si="31" ref="Z122:Z127">IF(F122="",0,IF(LEFT(F122,1)="-",(IF(ABS(F122)&gt;9,(ABS(F122)+2),11)),F122))</f>
        <v>0</v>
      </c>
      <c r="AA122" s="72">
        <f aca="true" t="shared" si="32" ref="AA122:AA127">IF(H122="",0,IF(LEFT(H122,1)="-",ABS(H122),(IF(H122&gt;9,H122+2,11))))</f>
        <v>0</v>
      </c>
      <c r="AB122" s="73">
        <f aca="true" t="shared" si="33" ref="AB122:AB127">IF(H122="",0,IF(LEFT(H122,1)="-",(IF(ABS(H122)&gt;9,(ABS(H122)+2),11)),H122))</f>
        <v>0</v>
      </c>
      <c r="AC122" s="72">
        <f aca="true" t="shared" si="34" ref="AC122:AC127">IF(J122="",0,IF(LEFT(J122,1)="-",ABS(J122),(IF(J122&gt;9,J122+2,11))))</f>
        <v>0</v>
      </c>
      <c r="AD122" s="73">
        <f aca="true" t="shared" si="35" ref="AD122:AD127">IF(J122="",0,IF(LEFT(J122,1)="-",(IF(ABS(J122)&gt;9,(ABS(J122)+2),11)),J122))</f>
        <v>0</v>
      </c>
      <c r="AE122" s="72">
        <f aca="true" t="shared" si="36" ref="AE122:AE127">IF(L122="",0,IF(LEFT(L122,1)="-",ABS(L122),(IF(L122&gt;9,L122+2,11))))</f>
        <v>0</v>
      </c>
      <c r="AF122" s="73">
        <f aca="true" t="shared" si="37" ref="AF122:AF127">IF(L122="",0,IF(LEFT(L122,1)="-",(IF(ABS(L122)&gt;9,(ABS(L122)+2),11)),L122))</f>
        <v>0</v>
      </c>
      <c r="AG122" s="72">
        <f aca="true" t="shared" si="38" ref="AG122:AG127">IF(N122="",0,IF(LEFT(N122,1)="-",ABS(N122),(IF(N122&gt;9,N122+2,11))))</f>
        <v>0</v>
      </c>
      <c r="AH122" s="73">
        <f aca="true" t="shared" si="39" ref="AH122:AH127">IF(N122="",0,IF(LEFT(N122,1)="-",(IF(ABS(N122)&gt;9,(ABS(N122)+2),11)),N122))</f>
        <v>0</v>
      </c>
    </row>
    <row r="123" spans="1:34" ht="15" hidden="1">
      <c r="A123" s="61"/>
      <c r="B123" s="62"/>
      <c r="C123" s="62"/>
      <c r="D123" s="74"/>
      <c r="E123" s="64"/>
      <c r="F123" s="297"/>
      <c r="G123" s="298"/>
      <c r="H123" s="297"/>
      <c r="I123" s="298"/>
      <c r="J123" s="297"/>
      <c r="K123" s="298"/>
      <c r="L123" s="297"/>
      <c r="M123" s="298"/>
      <c r="N123" s="297"/>
      <c r="O123" s="298"/>
      <c r="P123" s="65"/>
      <c r="Q123" s="66"/>
      <c r="R123" s="75"/>
      <c r="S123" s="76"/>
      <c r="T123" s="69"/>
      <c r="U123" s="70"/>
      <c r="V123" s="71"/>
      <c r="Y123" s="77">
        <f t="shared" si="30"/>
        <v>0</v>
      </c>
      <c r="Z123" s="78">
        <f t="shared" si="31"/>
        <v>0</v>
      </c>
      <c r="AA123" s="77">
        <f t="shared" si="32"/>
        <v>0</v>
      </c>
      <c r="AB123" s="78">
        <f t="shared" si="33"/>
        <v>0</v>
      </c>
      <c r="AC123" s="77">
        <f t="shared" si="34"/>
        <v>0</v>
      </c>
      <c r="AD123" s="78">
        <f t="shared" si="35"/>
        <v>0</v>
      </c>
      <c r="AE123" s="77">
        <f t="shared" si="36"/>
        <v>0</v>
      </c>
      <c r="AF123" s="78">
        <f t="shared" si="37"/>
        <v>0</v>
      </c>
      <c r="AG123" s="77">
        <f t="shared" si="38"/>
        <v>0</v>
      </c>
      <c r="AH123" s="78">
        <f t="shared" si="39"/>
        <v>0</v>
      </c>
    </row>
    <row r="124" spans="1:34" ht="15.75" hidden="1" thickBot="1">
      <c r="A124" s="61"/>
      <c r="B124" s="79"/>
      <c r="C124" s="79"/>
      <c r="D124" s="56"/>
      <c r="E124" s="57"/>
      <c r="F124" s="303"/>
      <c r="G124" s="304"/>
      <c r="H124" s="303"/>
      <c r="I124" s="304"/>
      <c r="J124" s="303"/>
      <c r="K124" s="304"/>
      <c r="L124" s="303"/>
      <c r="M124" s="304"/>
      <c r="N124" s="303"/>
      <c r="O124" s="304"/>
      <c r="P124" s="65"/>
      <c r="Q124" s="66"/>
      <c r="R124" s="75"/>
      <c r="S124" s="76"/>
      <c r="T124" s="69"/>
      <c r="U124" s="70"/>
      <c r="V124" s="71"/>
      <c r="Y124" s="77">
        <f t="shared" si="30"/>
        <v>0</v>
      </c>
      <c r="Z124" s="78">
        <f t="shared" si="31"/>
        <v>0</v>
      </c>
      <c r="AA124" s="77">
        <f t="shared" si="32"/>
        <v>0</v>
      </c>
      <c r="AB124" s="78">
        <f t="shared" si="33"/>
        <v>0</v>
      </c>
      <c r="AC124" s="77">
        <f t="shared" si="34"/>
        <v>0</v>
      </c>
      <c r="AD124" s="78">
        <f t="shared" si="35"/>
        <v>0</v>
      </c>
      <c r="AE124" s="77">
        <f t="shared" si="36"/>
        <v>0</v>
      </c>
      <c r="AF124" s="78">
        <f t="shared" si="37"/>
        <v>0</v>
      </c>
      <c r="AG124" s="77">
        <f t="shared" si="38"/>
        <v>0</v>
      </c>
      <c r="AH124" s="78">
        <f t="shared" si="39"/>
        <v>0</v>
      </c>
    </row>
    <row r="125" spans="1:34" ht="15" hidden="1">
      <c r="A125" s="61"/>
      <c r="B125" s="62"/>
      <c r="C125" s="62"/>
      <c r="D125" s="63"/>
      <c r="E125" s="64"/>
      <c r="F125" s="301"/>
      <c r="G125" s="302"/>
      <c r="H125" s="301"/>
      <c r="I125" s="302"/>
      <c r="J125" s="301"/>
      <c r="K125" s="302"/>
      <c r="L125" s="301"/>
      <c r="M125" s="302"/>
      <c r="N125" s="301"/>
      <c r="O125" s="302"/>
      <c r="P125" s="65"/>
      <c r="Q125" s="66"/>
      <c r="R125" s="75"/>
      <c r="S125" s="76"/>
      <c r="T125" s="69"/>
      <c r="U125" s="70"/>
      <c r="V125" s="71"/>
      <c r="Y125" s="77">
        <f t="shared" si="30"/>
        <v>0</v>
      </c>
      <c r="Z125" s="78">
        <f t="shared" si="31"/>
        <v>0</v>
      </c>
      <c r="AA125" s="77">
        <f t="shared" si="32"/>
        <v>0</v>
      </c>
      <c r="AB125" s="78">
        <f t="shared" si="33"/>
        <v>0</v>
      </c>
      <c r="AC125" s="77">
        <f t="shared" si="34"/>
        <v>0</v>
      </c>
      <c r="AD125" s="78">
        <f t="shared" si="35"/>
        <v>0</v>
      </c>
      <c r="AE125" s="77">
        <f t="shared" si="36"/>
        <v>0</v>
      </c>
      <c r="AF125" s="78">
        <f t="shared" si="37"/>
        <v>0</v>
      </c>
      <c r="AG125" s="77">
        <f t="shared" si="38"/>
        <v>0</v>
      </c>
      <c r="AH125" s="78">
        <f t="shared" si="39"/>
        <v>0</v>
      </c>
    </row>
    <row r="126" spans="1:34" ht="15" hidden="1">
      <c r="A126" s="61"/>
      <c r="B126" s="62"/>
      <c r="C126" s="62"/>
      <c r="D126" s="74"/>
      <c r="E126" s="64"/>
      <c r="F126" s="297"/>
      <c r="G126" s="298"/>
      <c r="H126" s="297"/>
      <c r="I126" s="298"/>
      <c r="J126" s="307"/>
      <c r="K126" s="308"/>
      <c r="L126" s="297"/>
      <c r="M126" s="298"/>
      <c r="N126" s="297"/>
      <c r="O126" s="298"/>
      <c r="P126" s="65"/>
      <c r="Q126" s="66"/>
      <c r="R126" s="75"/>
      <c r="S126" s="76"/>
      <c r="T126" s="69"/>
      <c r="U126" s="70"/>
      <c r="V126" s="71"/>
      <c r="Y126" s="77">
        <f t="shared" si="30"/>
        <v>0</v>
      </c>
      <c r="Z126" s="78">
        <f t="shared" si="31"/>
        <v>0</v>
      </c>
      <c r="AA126" s="77">
        <f t="shared" si="32"/>
        <v>0</v>
      </c>
      <c r="AB126" s="78">
        <f t="shared" si="33"/>
        <v>0</v>
      </c>
      <c r="AC126" s="77">
        <f t="shared" si="34"/>
        <v>0</v>
      </c>
      <c r="AD126" s="78">
        <f t="shared" si="35"/>
        <v>0</v>
      </c>
      <c r="AE126" s="77">
        <f t="shared" si="36"/>
        <v>0</v>
      </c>
      <c r="AF126" s="78">
        <f t="shared" si="37"/>
        <v>0</v>
      </c>
      <c r="AG126" s="77">
        <f t="shared" si="38"/>
        <v>0</v>
      </c>
      <c r="AH126" s="78">
        <f t="shared" si="39"/>
        <v>0</v>
      </c>
    </row>
    <row r="127" spans="1:34" ht="15.75" hidden="1" thickBot="1">
      <c r="A127" s="80"/>
      <c r="B127" s="81"/>
      <c r="C127" s="81"/>
      <c r="D127" s="82"/>
      <c r="E127" s="83"/>
      <c r="F127" s="305"/>
      <c r="G127" s="306"/>
      <c r="H127" s="305"/>
      <c r="I127" s="306"/>
      <c r="J127" s="305"/>
      <c r="K127" s="306"/>
      <c r="L127" s="305"/>
      <c r="M127" s="306"/>
      <c r="N127" s="305"/>
      <c r="O127" s="306"/>
      <c r="P127" s="84"/>
      <c r="Q127" s="85"/>
      <c r="R127" s="86"/>
      <c r="S127" s="16"/>
      <c r="T127" s="69"/>
      <c r="U127" s="70"/>
      <c r="V127" s="71"/>
      <c r="Y127" s="87">
        <f t="shared" si="30"/>
        <v>0</v>
      </c>
      <c r="Z127" s="88">
        <f t="shared" si="31"/>
        <v>0</v>
      </c>
      <c r="AA127" s="87">
        <f t="shared" si="32"/>
        <v>0</v>
      </c>
      <c r="AB127" s="88">
        <f t="shared" si="33"/>
        <v>0</v>
      </c>
      <c r="AC127" s="87">
        <f t="shared" si="34"/>
        <v>0</v>
      </c>
      <c r="AD127" s="88">
        <f t="shared" si="35"/>
        <v>0</v>
      </c>
      <c r="AE127" s="87">
        <f t="shared" si="36"/>
        <v>0</v>
      </c>
      <c r="AF127" s="88">
        <f t="shared" si="37"/>
        <v>0</v>
      </c>
      <c r="AG127" s="87">
        <f t="shared" si="38"/>
        <v>0</v>
      </c>
      <c r="AH127" s="88">
        <f t="shared" si="39"/>
        <v>0</v>
      </c>
    </row>
    <row r="128" ht="15.75" hidden="1" thickBot="1" thickTop="1"/>
    <row r="129" spans="1:19" ht="15.75" hidden="1" thickTop="1">
      <c r="A129" s="3"/>
      <c r="B129" s="4"/>
      <c r="C129" s="5"/>
      <c r="D129" s="5"/>
      <c r="E129" s="5"/>
      <c r="F129" s="6"/>
      <c r="G129" s="5"/>
      <c r="H129" s="7"/>
      <c r="I129" s="8"/>
      <c r="J129" s="271"/>
      <c r="K129" s="271"/>
      <c r="L129" s="271"/>
      <c r="M129" s="272"/>
      <c r="N129" s="9"/>
      <c r="O129" s="10"/>
      <c r="P129" s="273"/>
      <c r="Q129" s="273"/>
      <c r="R129" s="273"/>
      <c r="S129" s="274"/>
    </row>
    <row r="130" spans="1:19" ht="15.75" hidden="1" thickBot="1">
      <c r="A130" s="11"/>
      <c r="B130" s="12"/>
      <c r="C130" s="13"/>
      <c r="D130" s="275"/>
      <c r="E130" s="275"/>
      <c r="F130" s="276"/>
      <c r="G130" s="277"/>
      <c r="H130" s="278"/>
      <c r="I130" s="278"/>
      <c r="J130" s="279"/>
      <c r="K130" s="279"/>
      <c r="L130" s="279"/>
      <c r="M130" s="280"/>
      <c r="N130" s="14"/>
      <c r="O130" s="15"/>
      <c r="P130" s="309"/>
      <c r="Q130" s="309"/>
      <c r="R130" s="309"/>
      <c r="S130" s="310"/>
    </row>
    <row r="131" spans="1:22" ht="15" hidden="1" thickTop="1">
      <c r="A131" s="18"/>
      <c r="B131" s="19"/>
      <c r="C131" s="20"/>
      <c r="D131" s="283"/>
      <c r="E131" s="284"/>
      <c r="F131" s="283"/>
      <c r="G131" s="284"/>
      <c r="H131" s="283"/>
      <c r="I131" s="284"/>
      <c r="J131" s="283"/>
      <c r="K131" s="284"/>
      <c r="L131" s="283"/>
      <c r="M131" s="284"/>
      <c r="N131" s="21"/>
      <c r="O131" s="22"/>
      <c r="P131" s="23"/>
      <c r="Q131" s="24"/>
      <c r="R131" s="285"/>
      <c r="S131" s="286"/>
      <c r="T131" s="287"/>
      <c r="U131" s="288"/>
      <c r="V131" s="25"/>
    </row>
    <row r="132" spans="1:22" ht="15" hidden="1">
      <c r="A132" s="26"/>
      <c r="B132" s="27"/>
      <c r="C132" s="28"/>
      <c r="D132" s="29"/>
      <c r="E132" s="30"/>
      <c r="F132" s="31"/>
      <c r="G132" s="32"/>
      <c r="H132" s="31"/>
      <c r="I132" s="32"/>
      <c r="J132" s="31"/>
      <c r="K132" s="32"/>
      <c r="L132" s="31"/>
      <c r="M132" s="32"/>
      <c r="N132" s="33"/>
      <c r="O132" s="34"/>
      <c r="P132" s="35"/>
      <c r="Q132" s="36"/>
      <c r="R132" s="289"/>
      <c r="S132" s="290"/>
      <c r="T132" s="37"/>
      <c r="U132" s="37"/>
      <c r="V132" s="38"/>
    </row>
    <row r="133" spans="1:22" ht="15" hidden="1">
      <c r="A133" s="39"/>
      <c r="B133" s="27"/>
      <c r="C133" s="28"/>
      <c r="D133" s="40"/>
      <c r="E133" s="41"/>
      <c r="F133" s="42"/>
      <c r="G133" s="43"/>
      <c r="H133" s="40"/>
      <c r="I133" s="41"/>
      <c r="J133" s="40"/>
      <c r="K133" s="41"/>
      <c r="L133" s="40"/>
      <c r="M133" s="41"/>
      <c r="N133" s="33"/>
      <c r="O133" s="34"/>
      <c r="P133" s="35"/>
      <c r="Q133" s="36"/>
      <c r="R133" s="289"/>
      <c r="S133" s="290"/>
      <c r="T133" s="37"/>
      <c r="U133" s="37"/>
      <c r="V133" s="38"/>
    </row>
    <row r="134" spans="1:22" ht="15" hidden="1">
      <c r="A134" s="39"/>
      <c r="B134" s="27"/>
      <c r="C134" s="28"/>
      <c r="D134" s="40"/>
      <c r="E134" s="41"/>
      <c r="F134" s="40"/>
      <c r="G134" s="41"/>
      <c r="H134" s="42"/>
      <c r="I134" s="43"/>
      <c r="J134" s="40"/>
      <c r="K134" s="41"/>
      <c r="L134" s="40"/>
      <c r="M134" s="41"/>
      <c r="N134" s="33"/>
      <c r="O134" s="34"/>
      <c r="P134" s="35"/>
      <c r="Q134" s="36"/>
      <c r="R134" s="289"/>
      <c r="S134" s="290"/>
      <c r="T134" s="37"/>
      <c r="U134" s="37"/>
      <c r="V134" s="38"/>
    </row>
    <row r="135" spans="1:22" ht="15.75" hidden="1" thickBot="1">
      <c r="A135" s="39"/>
      <c r="B135" s="44"/>
      <c r="C135" s="28"/>
      <c r="D135" s="40"/>
      <c r="E135" s="41"/>
      <c r="F135" s="40"/>
      <c r="G135" s="41"/>
      <c r="H135" s="40"/>
      <c r="I135" s="41"/>
      <c r="J135" s="42"/>
      <c r="K135" s="43"/>
      <c r="L135" s="40"/>
      <c r="M135" s="41"/>
      <c r="N135" s="33"/>
      <c r="O135" s="34"/>
      <c r="P135" s="35"/>
      <c r="Q135" s="36"/>
      <c r="R135" s="291"/>
      <c r="S135" s="292"/>
      <c r="T135" s="37"/>
      <c r="U135" s="37"/>
      <c r="V135" s="38"/>
    </row>
    <row r="136" spans="1:24" ht="15" hidden="1" thickTop="1">
      <c r="A136" s="45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  <c r="S136" s="49"/>
      <c r="T136" s="50"/>
      <c r="U136" s="51"/>
      <c r="V136" s="52"/>
      <c r="W136" s="51"/>
      <c r="X136" s="53"/>
    </row>
    <row r="137" spans="1:22" ht="15" hidden="1" thickBot="1">
      <c r="A137" s="54"/>
      <c r="B137" s="55"/>
      <c r="C137" s="56"/>
      <c r="D137" s="56"/>
      <c r="E137" s="57"/>
      <c r="F137" s="293"/>
      <c r="G137" s="294"/>
      <c r="H137" s="265"/>
      <c r="I137" s="266"/>
      <c r="J137" s="265"/>
      <c r="K137" s="266"/>
      <c r="L137" s="265"/>
      <c r="M137" s="266"/>
      <c r="N137" s="265"/>
      <c r="O137" s="266"/>
      <c r="P137" s="267"/>
      <c r="Q137" s="268"/>
      <c r="S137" s="58"/>
      <c r="T137" s="59"/>
      <c r="U137" s="60"/>
      <c r="V137" s="25"/>
    </row>
    <row r="138" spans="1:34" ht="15" hidden="1">
      <c r="A138" s="61"/>
      <c r="B138" s="62"/>
      <c r="C138" s="62"/>
      <c r="D138" s="63"/>
      <c r="E138" s="64"/>
      <c r="F138" s="299"/>
      <c r="G138" s="300"/>
      <c r="H138" s="301"/>
      <c r="I138" s="302"/>
      <c r="J138" s="301"/>
      <c r="K138" s="302"/>
      <c r="L138" s="301"/>
      <c r="M138" s="302"/>
      <c r="N138" s="295"/>
      <c r="O138" s="296"/>
      <c r="P138" s="65"/>
      <c r="Q138" s="66"/>
      <c r="R138" s="67"/>
      <c r="S138" s="68"/>
      <c r="T138" s="69"/>
      <c r="U138" s="70"/>
      <c r="V138" s="71"/>
      <c r="Y138" s="72">
        <f aca="true" t="shared" si="40" ref="Y138:Y143">IF(F138="",0,IF(LEFT(F138,1)="-",ABS(F138),(IF(F138&gt;9,F138+2,11))))</f>
        <v>0</v>
      </c>
      <c r="Z138" s="73">
        <f aca="true" t="shared" si="41" ref="Z138:Z143">IF(F138="",0,IF(LEFT(F138,1)="-",(IF(ABS(F138)&gt;9,(ABS(F138)+2),11)),F138))</f>
        <v>0</v>
      </c>
      <c r="AA138" s="72">
        <f aca="true" t="shared" si="42" ref="AA138:AA143">IF(H138="",0,IF(LEFT(H138,1)="-",ABS(H138),(IF(H138&gt;9,H138+2,11))))</f>
        <v>0</v>
      </c>
      <c r="AB138" s="73">
        <f aca="true" t="shared" si="43" ref="AB138:AB143">IF(H138="",0,IF(LEFT(H138,1)="-",(IF(ABS(H138)&gt;9,(ABS(H138)+2),11)),H138))</f>
        <v>0</v>
      </c>
      <c r="AC138" s="72">
        <f aca="true" t="shared" si="44" ref="AC138:AC143">IF(J138="",0,IF(LEFT(J138,1)="-",ABS(J138),(IF(J138&gt;9,J138+2,11))))</f>
        <v>0</v>
      </c>
      <c r="AD138" s="73">
        <f aca="true" t="shared" si="45" ref="AD138:AD143">IF(J138="",0,IF(LEFT(J138,1)="-",(IF(ABS(J138)&gt;9,(ABS(J138)+2),11)),J138))</f>
        <v>0</v>
      </c>
      <c r="AE138" s="72">
        <f aca="true" t="shared" si="46" ref="AE138:AE143">IF(L138="",0,IF(LEFT(L138,1)="-",ABS(L138),(IF(L138&gt;9,L138+2,11))))</f>
        <v>0</v>
      </c>
      <c r="AF138" s="73">
        <f aca="true" t="shared" si="47" ref="AF138:AF143">IF(L138="",0,IF(LEFT(L138,1)="-",(IF(ABS(L138)&gt;9,(ABS(L138)+2),11)),L138))</f>
        <v>0</v>
      </c>
      <c r="AG138" s="72">
        <f aca="true" t="shared" si="48" ref="AG138:AG143">IF(N138="",0,IF(LEFT(N138,1)="-",ABS(N138),(IF(N138&gt;9,N138+2,11))))</f>
        <v>0</v>
      </c>
      <c r="AH138" s="73">
        <f aca="true" t="shared" si="49" ref="AH138:AH143">IF(N138="",0,IF(LEFT(N138,1)="-",(IF(ABS(N138)&gt;9,(ABS(N138)+2),11)),N138))</f>
        <v>0</v>
      </c>
    </row>
    <row r="139" spans="1:34" ht="15" hidden="1">
      <c r="A139" s="61"/>
      <c r="B139" s="62"/>
      <c r="C139" s="62"/>
      <c r="D139" s="74"/>
      <c r="E139" s="64"/>
      <c r="F139" s="297"/>
      <c r="G139" s="298"/>
      <c r="H139" s="297"/>
      <c r="I139" s="298"/>
      <c r="J139" s="297"/>
      <c r="K139" s="298"/>
      <c r="L139" s="297"/>
      <c r="M139" s="298"/>
      <c r="N139" s="297"/>
      <c r="O139" s="298"/>
      <c r="P139" s="65"/>
      <c r="Q139" s="66"/>
      <c r="R139" s="75"/>
      <c r="S139" s="76"/>
      <c r="T139" s="69"/>
      <c r="U139" s="70"/>
      <c r="V139" s="71"/>
      <c r="Y139" s="77">
        <f t="shared" si="40"/>
        <v>0</v>
      </c>
      <c r="Z139" s="78">
        <f t="shared" si="41"/>
        <v>0</v>
      </c>
      <c r="AA139" s="77">
        <f t="shared" si="42"/>
        <v>0</v>
      </c>
      <c r="AB139" s="78">
        <f t="shared" si="43"/>
        <v>0</v>
      </c>
      <c r="AC139" s="77">
        <f t="shared" si="44"/>
        <v>0</v>
      </c>
      <c r="AD139" s="78">
        <f t="shared" si="45"/>
        <v>0</v>
      </c>
      <c r="AE139" s="77">
        <f t="shared" si="46"/>
        <v>0</v>
      </c>
      <c r="AF139" s="78">
        <f t="shared" si="47"/>
        <v>0</v>
      </c>
      <c r="AG139" s="77">
        <f t="shared" si="48"/>
        <v>0</v>
      </c>
      <c r="AH139" s="78">
        <f t="shared" si="49"/>
        <v>0</v>
      </c>
    </row>
    <row r="140" spans="1:34" ht="15.75" hidden="1" thickBot="1">
      <c r="A140" s="61"/>
      <c r="B140" s="79"/>
      <c r="C140" s="79"/>
      <c r="D140" s="56"/>
      <c r="E140" s="57"/>
      <c r="F140" s="303"/>
      <c r="G140" s="304"/>
      <c r="H140" s="303"/>
      <c r="I140" s="304"/>
      <c r="J140" s="303"/>
      <c r="K140" s="304"/>
      <c r="L140" s="303"/>
      <c r="M140" s="304"/>
      <c r="N140" s="303"/>
      <c r="O140" s="304"/>
      <c r="P140" s="65"/>
      <c r="Q140" s="66"/>
      <c r="R140" s="75"/>
      <c r="S140" s="76"/>
      <c r="T140" s="69"/>
      <c r="U140" s="70"/>
      <c r="V140" s="71"/>
      <c r="Y140" s="77">
        <f t="shared" si="40"/>
        <v>0</v>
      </c>
      <c r="Z140" s="78">
        <f t="shared" si="41"/>
        <v>0</v>
      </c>
      <c r="AA140" s="77">
        <f t="shared" si="42"/>
        <v>0</v>
      </c>
      <c r="AB140" s="78">
        <f t="shared" si="43"/>
        <v>0</v>
      </c>
      <c r="AC140" s="77">
        <f t="shared" si="44"/>
        <v>0</v>
      </c>
      <c r="AD140" s="78">
        <f t="shared" si="45"/>
        <v>0</v>
      </c>
      <c r="AE140" s="77">
        <f t="shared" si="46"/>
        <v>0</v>
      </c>
      <c r="AF140" s="78">
        <f t="shared" si="47"/>
        <v>0</v>
      </c>
      <c r="AG140" s="77">
        <f t="shared" si="48"/>
        <v>0</v>
      </c>
      <c r="AH140" s="78">
        <f t="shared" si="49"/>
        <v>0</v>
      </c>
    </row>
    <row r="141" spans="1:34" ht="15" hidden="1">
      <c r="A141" s="61"/>
      <c r="B141" s="62"/>
      <c r="C141" s="62"/>
      <c r="D141" s="63"/>
      <c r="E141" s="64"/>
      <c r="F141" s="301"/>
      <c r="G141" s="302"/>
      <c r="H141" s="301"/>
      <c r="I141" s="302"/>
      <c r="J141" s="301"/>
      <c r="K141" s="302"/>
      <c r="L141" s="301"/>
      <c r="M141" s="302"/>
      <c r="N141" s="301"/>
      <c r="O141" s="302"/>
      <c r="P141" s="65"/>
      <c r="Q141" s="66"/>
      <c r="R141" s="75"/>
      <c r="S141" s="76"/>
      <c r="T141" s="69"/>
      <c r="U141" s="70"/>
      <c r="V141" s="71"/>
      <c r="Y141" s="77">
        <f t="shared" si="40"/>
        <v>0</v>
      </c>
      <c r="Z141" s="78">
        <f t="shared" si="41"/>
        <v>0</v>
      </c>
      <c r="AA141" s="77">
        <f t="shared" si="42"/>
        <v>0</v>
      </c>
      <c r="AB141" s="78">
        <f t="shared" si="43"/>
        <v>0</v>
      </c>
      <c r="AC141" s="77">
        <f t="shared" si="44"/>
        <v>0</v>
      </c>
      <c r="AD141" s="78">
        <f t="shared" si="45"/>
        <v>0</v>
      </c>
      <c r="AE141" s="77">
        <f t="shared" si="46"/>
        <v>0</v>
      </c>
      <c r="AF141" s="78">
        <f t="shared" si="47"/>
        <v>0</v>
      </c>
      <c r="AG141" s="77">
        <f t="shared" si="48"/>
        <v>0</v>
      </c>
      <c r="AH141" s="78">
        <f t="shared" si="49"/>
        <v>0</v>
      </c>
    </row>
    <row r="142" spans="1:34" ht="15" hidden="1">
      <c r="A142" s="61"/>
      <c r="B142" s="62"/>
      <c r="C142" s="62"/>
      <c r="D142" s="74"/>
      <c r="E142" s="64"/>
      <c r="F142" s="297"/>
      <c r="G142" s="298"/>
      <c r="H142" s="297"/>
      <c r="I142" s="298"/>
      <c r="J142" s="307"/>
      <c r="K142" s="308"/>
      <c r="L142" s="297"/>
      <c r="M142" s="298"/>
      <c r="N142" s="297"/>
      <c r="O142" s="298"/>
      <c r="P142" s="65"/>
      <c r="Q142" s="66"/>
      <c r="R142" s="75"/>
      <c r="S142" s="76"/>
      <c r="T142" s="69"/>
      <c r="U142" s="70"/>
      <c r="V142" s="71"/>
      <c r="Y142" s="77">
        <f t="shared" si="40"/>
        <v>0</v>
      </c>
      <c r="Z142" s="78">
        <f t="shared" si="41"/>
        <v>0</v>
      </c>
      <c r="AA142" s="77">
        <f t="shared" si="42"/>
        <v>0</v>
      </c>
      <c r="AB142" s="78">
        <f t="shared" si="43"/>
        <v>0</v>
      </c>
      <c r="AC142" s="77">
        <f t="shared" si="44"/>
        <v>0</v>
      </c>
      <c r="AD142" s="78">
        <f t="shared" si="45"/>
        <v>0</v>
      </c>
      <c r="AE142" s="77">
        <f t="shared" si="46"/>
        <v>0</v>
      </c>
      <c r="AF142" s="78">
        <f t="shared" si="47"/>
        <v>0</v>
      </c>
      <c r="AG142" s="77">
        <f t="shared" si="48"/>
        <v>0</v>
      </c>
      <c r="AH142" s="78">
        <f t="shared" si="49"/>
        <v>0</v>
      </c>
    </row>
    <row r="143" spans="1:34" ht="15.75" hidden="1" thickBot="1">
      <c r="A143" s="80"/>
      <c r="B143" s="81"/>
      <c r="C143" s="81"/>
      <c r="D143" s="82"/>
      <c r="E143" s="83"/>
      <c r="F143" s="305"/>
      <c r="G143" s="306"/>
      <c r="H143" s="305"/>
      <c r="I143" s="306"/>
      <c r="J143" s="305"/>
      <c r="K143" s="306"/>
      <c r="L143" s="305"/>
      <c r="M143" s="306"/>
      <c r="N143" s="305"/>
      <c r="O143" s="306"/>
      <c r="P143" s="84"/>
      <c r="Q143" s="85"/>
      <c r="R143" s="86"/>
      <c r="S143" s="16"/>
      <c r="T143" s="69"/>
      <c r="U143" s="70"/>
      <c r="V143" s="71"/>
      <c r="Y143" s="87">
        <f t="shared" si="40"/>
        <v>0</v>
      </c>
      <c r="Z143" s="88">
        <f t="shared" si="41"/>
        <v>0</v>
      </c>
      <c r="AA143" s="87">
        <f t="shared" si="42"/>
        <v>0</v>
      </c>
      <c r="AB143" s="88">
        <f t="shared" si="43"/>
        <v>0</v>
      </c>
      <c r="AC143" s="87">
        <f t="shared" si="44"/>
        <v>0</v>
      </c>
      <c r="AD143" s="88">
        <f t="shared" si="45"/>
        <v>0</v>
      </c>
      <c r="AE143" s="87">
        <f t="shared" si="46"/>
        <v>0</v>
      </c>
      <c r="AF143" s="88">
        <f t="shared" si="47"/>
        <v>0</v>
      </c>
      <c r="AG143" s="87">
        <f t="shared" si="48"/>
        <v>0</v>
      </c>
      <c r="AH143" s="88">
        <f t="shared" si="49"/>
        <v>0</v>
      </c>
    </row>
  </sheetData>
  <mergeCells count="477"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L131:M131"/>
    <mergeCell ref="R131:S131"/>
    <mergeCell ref="T131:U131"/>
    <mergeCell ref="R132:S132"/>
    <mergeCell ref="D131:E131"/>
    <mergeCell ref="F131:G131"/>
    <mergeCell ref="H131:I131"/>
    <mergeCell ref="J131:K131"/>
    <mergeCell ref="J129:M129"/>
    <mergeCell ref="P129:S129"/>
    <mergeCell ref="D130:F130"/>
    <mergeCell ref="G130:I130"/>
    <mergeCell ref="J130:M130"/>
    <mergeCell ref="P130:S130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L115:M115"/>
    <mergeCell ref="R115:S115"/>
    <mergeCell ref="T115:U115"/>
    <mergeCell ref="R116:S116"/>
    <mergeCell ref="D115:E115"/>
    <mergeCell ref="F115:G115"/>
    <mergeCell ref="H115:I115"/>
    <mergeCell ref="J115:K115"/>
    <mergeCell ref="J113:M113"/>
    <mergeCell ref="P113:S113"/>
    <mergeCell ref="D114:F114"/>
    <mergeCell ref="G114:I114"/>
    <mergeCell ref="J114:M114"/>
    <mergeCell ref="P114:S114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L99:M99"/>
    <mergeCell ref="R99:S99"/>
    <mergeCell ref="T99:U99"/>
    <mergeCell ref="R100:S100"/>
    <mergeCell ref="D99:E99"/>
    <mergeCell ref="F99:G99"/>
    <mergeCell ref="H99:I99"/>
    <mergeCell ref="J99:K99"/>
    <mergeCell ref="J97:M97"/>
    <mergeCell ref="P97:S97"/>
    <mergeCell ref="D98:F98"/>
    <mergeCell ref="G98:I98"/>
    <mergeCell ref="J98:M98"/>
    <mergeCell ref="P98:S98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L83:M83"/>
    <mergeCell ref="R83:S83"/>
    <mergeCell ref="T83:U83"/>
    <mergeCell ref="R84:S84"/>
    <mergeCell ref="D83:E83"/>
    <mergeCell ref="F83:G83"/>
    <mergeCell ref="H83:I83"/>
    <mergeCell ref="J83:K83"/>
    <mergeCell ref="J81:M81"/>
    <mergeCell ref="P81:S81"/>
    <mergeCell ref="D82:F82"/>
    <mergeCell ref="G82:I82"/>
    <mergeCell ref="J82:M82"/>
    <mergeCell ref="P82:S82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L67:M67"/>
    <mergeCell ref="R67:S67"/>
    <mergeCell ref="T67:U67"/>
    <mergeCell ref="R68:S68"/>
    <mergeCell ref="D67:E67"/>
    <mergeCell ref="F67:G67"/>
    <mergeCell ref="H67:I67"/>
    <mergeCell ref="J67:K67"/>
    <mergeCell ref="J65:M65"/>
    <mergeCell ref="P65:S65"/>
    <mergeCell ref="D66:F66"/>
    <mergeCell ref="G66:I66"/>
    <mergeCell ref="J66:M66"/>
    <mergeCell ref="P66:S66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L51:M51"/>
    <mergeCell ref="R51:S51"/>
    <mergeCell ref="T51:U51"/>
    <mergeCell ref="R52:S52"/>
    <mergeCell ref="D51:E51"/>
    <mergeCell ref="F51:G51"/>
    <mergeCell ref="H51:I51"/>
    <mergeCell ref="J51:K51"/>
    <mergeCell ref="J49:M49"/>
    <mergeCell ref="P49:S49"/>
    <mergeCell ref="D50:F50"/>
    <mergeCell ref="G50:I50"/>
    <mergeCell ref="J50:M50"/>
    <mergeCell ref="P50:S50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L35:M35"/>
    <mergeCell ref="R35:S35"/>
    <mergeCell ref="T35:U35"/>
    <mergeCell ref="R36:S36"/>
    <mergeCell ref="D35:E35"/>
    <mergeCell ref="F35:G35"/>
    <mergeCell ref="H35:I35"/>
    <mergeCell ref="J35:K35"/>
    <mergeCell ref="J33:M33"/>
    <mergeCell ref="P33:S33"/>
    <mergeCell ref="D34:F34"/>
    <mergeCell ref="G34:I34"/>
    <mergeCell ref="J34:M34"/>
    <mergeCell ref="P34:S34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L19:M19"/>
    <mergeCell ref="R19:S19"/>
    <mergeCell ref="T19:U19"/>
    <mergeCell ref="R20:S20"/>
    <mergeCell ref="D19:E19"/>
    <mergeCell ref="F19:G19"/>
    <mergeCell ref="H19:I19"/>
    <mergeCell ref="J19:K19"/>
    <mergeCell ref="J17:M17"/>
    <mergeCell ref="P17:S17"/>
    <mergeCell ref="D18:F18"/>
    <mergeCell ref="G18:I18"/>
    <mergeCell ref="J18:M18"/>
    <mergeCell ref="P18:S18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L3:M3"/>
    <mergeCell ref="R3:S3"/>
    <mergeCell ref="T3:U3"/>
    <mergeCell ref="R4:S4"/>
    <mergeCell ref="D3:E3"/>
    <mergeCell ref="F3:G3"/>
    <mergeCell ref="H3:I3"/>
    <mergeCell ref="J3:K3"/>
    <mergeCell ref="J1:M1"/>
    <mergeCell ref="P1:S1"/>
    <mergeCell ref="D2:F2"/>
    <mergeCell ref="G2:I2"/>
    <mergeCell ref="J2:M2"/>
    <mergeCell ref="P2:S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23"/>
  <dimension ref="A1:Z90"/>
  <sheetViews>
    <sheetView showGridLines="0" zoomScale="75" zoomScaleNormal="75" workbookViewId="0" topLeftCell="A1">
      <selection activeCell="E13" sqref="E13"/>
    </sheetView>
  </sheetViews>
  <sheetFormatPr defaultColWidth="8.88671875" defaultRowHeight="19.5" customHeight="1"/>
  <cols>
    <col min="1" max="1" width="4.3359375" style="89" customWidth="1"/>
    <col min="2" max="2" width="3.21484375" style="104" customWidth="1"/>
    <col min="3" max="3" width="30.88671875" style="89" customWidth="1"/>
    <col min="4" max="4" width="10.5546875" style="89" customWidth="1"/>
    <col min="5" max="8" width="15.21484375" style="104" customWidth="1"/>
    <col min="9" max="9" width="7.4453125" style="89" customWidth="1"/>
    <col min="10" max="10" width="6.21484375" style="89" customWidth="1"/>
    <col min="11" max="11" width="3.99609375" style="89" customWidth="1"/>
    <col min="12" max="12" width="3.21484375" style="89" customWidth="1"/>
    <col min="13" max="13" width="4.88671875" style="89" customWidth="1"/>
    <col min="14" max="14" width="6.88671875" style="89" customWidth="1"/>
    <col min="15" max="15" width="2.77734375" style="89" customWidth="1"/>
    <col min="16" max="16" width="8.21484375" style="89" customWidth="1"/>
    <col min="17" max="17" width="10.21484375" style="89" customWidth="1"/>
    <col min="18" max="18" width="5.77734375" style="89" customWidth="1"/>
    <col min="19" max="19" width="6.21484375" style="89" customWidth="1"/>
    <col min="20" max="20" width="3.99609375" style="89" customWidth="1"/>
    <col min="21" max="21" width="3.21484375" style="89" customWidth="1"/>
    <col min="22" max="22" width="4.88671875" style="89" customWidth="1"/>
    <col min="23" max="23" width="6.88671875" style="89" customWidth="1"/>
    <col min="24" max="24" width="2.77734375" style="89" customWidth="1"/>
    <col min="25" max="25" width="8.21484375" style="89" customWidth="1"/>
    <col min="26" max="26" width="10.21484375" style="89" customWidth="1"/>
    <col min="27" max="27" width="5.77734375" style="89" customWidth="1"/>
    <col min="28" max="16384" width="7.4453125" style="89" customWidth="1"/>
  </cols>
  <sheetData>
    <row r="1" spans="2:8" ht="19.5" customHeight="1">
      <c r="B1" s="200"/>
      <c r="C1" s="201" t="s">
        <v>129</v>
      </c>
      <c r="D1" s="314">
        <f>IF('[1]Ilmoittautuneet'!C1="","",'[1]Ilmoittautuneet'!C1)</f>
      </c>
      <c r="E1" s="315"/>
      <c r="F1" s="315"/>
      <c r="G1" s="200"/>
      <c r="H1" s="200"/>
    </row>
    <row r="2" spans="2:9" ht="19.5" customHeight="1">
      <c r="B2" s="90"/>
      <c r="C2" s="91" t="s">
        <v>202</v>
      </c>
      <c r="D2" s="318"/>
      <c r="E2" s="319"/>
      <c r="F2" s="92"/>
      <c r="G2" s="92"/>
      <c r="H2" s="92"/>
      <c r="I2" s="93"/>
    </row>
    <row r="3" spans="2:9" ht="19.5" customHeight="1">
      <c r="B3" s="90"/>
      <c r="C3" s="91" t="s">
        <v>131</v>
      </c>
      <c r="D3" s="316"/>
      <c r="E3" s="317"/>
      <c r="F3" s="94"/>
      <c r="G3" s="94"/>
      <c r="H3" s="94"/>
      <c r="I3" s="93"/>
    </row>
    <row r="4" spans="2:9" ht="24.75" customHeight="1" thickBot="1">
      <c r="B4" s="95"/>
      <c r="C4" s="96"/>
      <c r="D4" s="96"/>
      <c r="E4" s="97"/>
      <c r="F4" s="97"/>
      <c r="G4" s="97"/>
      <c r="H4" s="97"/>
      <c r="I4" s="98"/>
    </row>
    <row r="5" spans="1:10" ht="24.75" customHeight="1">
      <c r="A5" s="99"/>
      <c r="B5" s="100" t="s">
        <v>51</v>
      </c>
      <c r="C5" s="101" t="s">
        <v>88</v>
      </c>
      <c r="D5" s="120" t="s">
        <v>60</v>
      </c>
      <c r="E5" s="202" t="s">
        <v>216</v>
      </c>
      <c r="F5" s="202"/>
      <c r="G5" s="202"/>
      <c r="H5" s="94"/>
      <c r="I5" s="103"/>
      <c r="J5" s="104"/>
    </row>
    <row r="6" spans="1:10" ht="24.75" customHeight="1" thickBot="1">
      <c r="A6" s="99"/>
      <c r="B6" s="105" t="s">
        <v>53</v>
      </c>
      <c r="C6" s="106" t="s">
        <v>75</v>
      </c>
      <c r="D6" s="107" t="s">
        <v>60</v>
      </c>
      <c r="E6" s="108" t="s">
        <v>254</v>
      </c>
      <c r="F6" s="203" t="s">
        <v>216</v>
      </c>
      <c r="G6" s="202"/>
      <c r="H6" s="94"/>
      <c r="I6" s="103"/>
      <c r="J6" s="104"/>
    </row>
    <row r="7" spans="1:10" ht="24.75" customHeight="1">
      <c r="A7" s="99"/>
      <c r="B7" s="109" t="s">
        <v>198</v>
      </c>
      <c r="C7" s="110" t="s">
        <v>67</v>
      </c>
      <c r="D7" s="115" t="s">
        <v>19</v>
      </c>
      <c r="E7" s="204" t="s">
        <v>248</v>
      </c>
      <c r="F7" s="111" t="s">
        <v>256</v>
      </c>
      <c r="G7" s="205"/>
      <c r="H7" s="94"/>
      <c r="I7" s="103"/>
      <c r="J7" s="104"/>
    </row>
    <row r="8" spans="1:10" ht="24.75" customHeight="1" thickBot="1">
      <c r="A8" s="99"/>
      <c r="B8" s="113" t="s">
        <v>49</v>
      </c>
      <c r="C8" s="114" t="s">
        <v>62</v>
      </c>
      <c r="D8" s="121" t="s">
        <v>60</v>
      </c>
      <c r="E8" s="102" t="s">
        <v>253</v>
      </c>
      <c r="F8" s="206"/>
      <c r="G8" s="203" t="s">
        <v>216</v>
      </c>
      <c r="H8" s="94"/>
      <c r="I8" s="103"/>
      <c r="J8" s="104"/>
    </row>
    <row r="9" spans="1:10" ht="24.75" customHeight="1">
      <c r="A9" s="99"/>
      <c r="B9" s="100" t="s">
        <v>50</v>
      </c>
      <c r="C9" s="101" t="s">
        <v>93</v>
      </c>
      <c r="D9" s="120" t="s">
        <v>69</v>
      </c>
      <c r="E9" s="202" t="s">
        <v>249</v>
      </c>
      <c r="F9" s="206"/>
      <c r="G9" s="112" t="s">
        <v>257</v>
      </c>
      <c r="H9" s="119"/>
      <c r="I9" s="103"/>
      <c r="J9" s="104"/>
    </row>
    <row r="10" spans="1:10" ht="24.75" customHeight="1" thickBot="1">
      <c r="A10" s="99"/>
      <c r="B10" s="105" t="s">
        <v>54</v>
      </c>
      <c r="C10" s="106" t="s">
        <v>59</v>
      </c>
      <c r="D10" s="107" t="s">
        <v>60</v>
      </c>
      <c r="E10" s="108" t="s">
        <v>252</v>
      </c>
      <c r="F10" s="207" t="s">
        <v>250</v>
      </c>
      <c r="G10" s="205"/>
      <c r="H10" s="119"/>
      <c r="I10" s="103"/>
      <c r="J10" s="104"/>
    </row>
    <row r="11" spans="1:10" ht="24.75" customHeight="1">
      <c r="A11" s="99"/>
      <c r="B11" s="109" t="s">
        <v>199</v>
      </c>
      <c r="C11" s="110" t="s">
        <v>63</v>
      </c>
      <c r="D11" s="115" t="s">
        <v>19</v>
      </c>
      <c r="E11" s="204" t="s">
        <v>250</v>
      </c>
      <c r="F11" s="102" t="s">
        <v>255</v>
      </c>
      <c r="G11" s="205"/>
      <c r="H11" s="119"/>
      <c r="I11" s="103"/>
      <c r="J11" s="104"/>
    </row>
    <row r="12" spans="1:10" ht="24.75" customHeight="1" thickBot="1">
      <c r="A12" s="99"/>
      <c r="B12" s="113" t="s">
        <v>48</v>
      </c>
      <c r="C12" s="114" t="s">
        <v>57</v>
      </c>
      <c r="D12" s="121" t="s">
        <v>71</v>
      </c>
      <c r="E12" s="102" t="s">
        <v>251</v>
      </c>
      <c r="F12" s="202"/>
      <c r="G12" s="205"/>
      <c r="H12" s="119"/>
      <c r="I12" s="103"/>
      <c r="J12" s="104"/>
    </row>
    <row r="13" spans="2:10" ht="24.75" customHeight="1">
      <c r="B13" s="126"/>
      <c r="C13" s="127"/>
      <c r="D13" s="127"/>
      <c r="E13" s="94"/>
      <c r="F13" s="94"/>
      <c r="G13" s="119"/>
      <c r="H13" s="119"/>
      <c r="I13" s="103"/>
      <c r="J13" s="104"/>
    </row>
    <row r="14" spans="2:10" ht="24.75" customHeight="1">
      <c r="B14" s="208"/>
      <c r="C14" s="209"/>
      <c r="D14" s="209"/>
      <c r="E14" s="210"/>
      <c r="F14" s="210"/>
      <c r="G14" s="210"/>
      <c r="H14" s="210"/>
      <c r="I14" s="103"/>
      <c r="J14" s="104"/>
    </row>
    <row r="15" spans="2:10" ht="24.75" customHeight="1">
      <c r="B15" s="208"/>
      <c r="C15" s="211"/>
      <c r="D15" s="209"/>
      <c r="E15" s="210"/>
      <c r="F15" s="210"/>
      <c r="G15" s="210"/>
      <c r="H15" s="210"/>
      <c r="I15" s="103"/>
      <c r="J15" s="104"/>
    </row>
    <row r="16" spans="2:10" ht="24.75" customHeight="1">
      <c r="B16" s="208"/>
      <c r="C16" s="209"/>
      <c r="D16" s="209"/>
      <c r="E16" s="210"/>
      <c r="F16" s="210"/>
      <c r="G16" s="210"/>
      <c r="H16" s="210"/>
      <c r="I16" s="103"/>
      <c r="J16" s="104"/>
    </row>
    <row r="17" spans="2:10" ht="24.75" customHeight="1">
      <c r="B17" s="208"/>
      <c r="C17" s="209"/>
      <c r="D17" s="209"/>
      <c r="E17" s="212"/>
      <c r="F17" s="210"/>
      <c r="G17" s="210"/>
      <c r="H17" s="210"/>
      <c r="I17" s="103"/>
      <c r="J17" s="104"/>
    </row>
    <row r="18" spans="2:10" ht="24.75" customHeight="1">
      <c r="B18" s="208"/>
      <c r="C18" s="209"/>
      <c r="D18" s="209"/>
      <c r="E18" s="210"/>
      <c r="F18" s="210"/>
      <c r="G18" s="210"/>
      <c r="H18" s="210"/>
      <c r="I18" s="103"/>
      <c r="J18" s="104"/>
    </row>
    <row r="19" spans="2:10" ht="24.75" customHeight="1">
      <c r="B19" s="208"/>
      <c r="C19" s="211"/>
      <c r="D19" s="209"/>
      <c r="E19" s="210"/>
      <c r="F19" s="210"/>
      <c r="G19" s="210"/>
      <c r="H19" s="210"/>
      <c r="I19" s="103"/>
      <c r="J19" s="104"/>
    </row>
    <row r="20" spans="2:10" ht="24.75" customHeight="1">
      <c r="B20" s="208"/>
      <c r="C20" s="209"/>
      <c r="D20" s="209"/>
      <c r="E20" s="210"/>
      <c r="F20" s="210"/>
      <c r="G20" s="210"/>
      <c r="H20" s="210"/>
      <c r="I20" s="103"/>
      <c r="J20" s="104"/>
    </row>
    <row r="21" spans="2:10" ht="24.75" customHeight="1">
      <c r="B21" s="208"/>
      <c r="C21" s="209"/>
      <c r="D21" s="209"/>
      <c r="E21" s="210"/>
      <c r="F21" s="210"/>
      <c r="G21" s="210"/>
      <c r="H21" s="210"/>
      <c r="I21" s="118"/>
      <c r="J21" s="104"/>
    </row>
    <row r="22" spans="2:10" ht="24.75" customHeight="1">
      <c r="B22" s="213"/>
      <c r="C22" s="213"/>
      <c r="D22" s="213"/>
      <c r="E22" s="214"/>
      <c r="F22" s="94"/>
      <c r="G22" s="119"/>
      <c r="H22" s="119"/>
      <c r="I22" s="103"/>
      <c r="J22" s="104"/>
    </row>
    <row r="23" spans="2:10" ht="24.75" customHeight="1">
      <c r="B23" s="208"/>
      <c r="C23" s="209"/>
      <c r="D23" s="209"/>
      <c r="E23" s="119"/>
      <c r="F23" s="119"/>
      <c r="G23" s="119"/>
      <c r="H23" s="119"/>
      <c r="I23" s="103"/>
      <c r="J23" s="104"/>
    </row>
    <row r="24" spans="2:10" ht="24.75" customHeight="1">
      <c r="B24" s="208"/>
      <c r="C24" s="211"/>
      <c r="D24" s="209"/>
      <c r="E24" s="119"/>
      <c r="F24" s="119"/>
      <c r="G24" s="119"/>
      <c r="H24" s="119"/>
      <c r="I24" s="103"/>
      <c r="J24" s="104"/>
    </row>
    <row r="25" spans="2:10" ht="24.75" customHeight="1">
      <c r="B25" s="208"/>
      <c r="C25" s="209"/>
      <c r="D25" s="209"/>
      <c r="E25" s="119"/>
      <c r="F25" s="119"/>
      <c r="G25" s="119"/>
      <c r="H25" s="119"/>
      <c r="I25" s="103"/>
      <c r="J25" s="104"/>
    </row>
    <row r="26" spans="2:10" ht="24.75" customHeight="1">
      <c r="B26" s="208"/>
      <c r="C26" s="209"/>
      <c r="D26" s="209"/>
      <c r="E26" s="119"/>
      <c r="F26" s="119"/>
      <c r="G26" s="119"/>
      <c r="H26" s="119"/>
      <c r="I26" s="103"/>
      <c r="J26" s="104"/>
    </row>
    <row r="27" spans="2:10" ht="24.75" customHeight="1">
      <c r="B27" s="208"/>
      <c r="C27" s="209"/>
      <c r="D27" s="209"/>
      <c r="E27" s="119"/>
      <c r="F27" s="119"/>
      <c r="G27" s="119"/>
      <c r="H27" s="119"/>
      <c r="I27" s="103"/>
      <c r="J27" s="104"/>
    </row>
    <row r="28" spans="2:10" ht="24.75" customHeight="1">
      <c r="B28" s="208"/>
      <c r="C28" s="211"/>
      <c r="D28" s="209"/>
      <c r="E28" s="119"/>
      <c r="F28" s="119"/>
      <c r="G28" s="119"/>
      <c r="H28" s="119"/>
      <c r="I28" s="103"/>
      <c r="J28" s="104"/>
    </row>
    <row r="29" spans="2:10" ht="24.75" customHeight="1">
      <c r="B29" s="208"/>
      <c r="C29" s="209"/>
      <c r="D29" s="209"/>
      <c r="E29" s="119"/>
      <c r="F29" s="119"/>
      <c r="G29" s="119"/>
      <c r="H29" s="119"/>
      <c r="I29" s="103"/>
      <c r="J29" s="104"/>
    </row>
    <row r="30" spans="2:10" ht="24.75" customHeight="1">
      <c r="B30" s="208"/>
      <c r="C30" s="209"/>
      <c r="D30" s="209"/>
      <c r="E30" s="119"/>
      <c r="F30" s="119"/>
      <c r="G30" s="119"/>
      <c r="H30" s="119"/>
      <c r="I30" s="103"/>
      <c r="J30" s="104"/>
    </row>
    <row r="31" spans="2:10" ht="24.75" customHeight="1">
      <c r="B31" s="208"/>
      <c r="C31" s="209"/>
      <c r="D31" s="209"/>
      <c r="E31" s="119"/>
      <c r="F31" s="119"/>
      <c r="G31" s="119"/>
      <c r="H31" s="119"/>
      <c r="I31" s="103"/>
      <c r="J31" s="104"/>
    </row>
    <row r="32" spans="2:10" ht="24.75" customHeight="1">
      <c r="B32" s="208"/>
      <c r="C32" s="209"/>
      <c r="D32" s="209"/>
      <c r="E32" s="119"/>
      <c r="F32" s="119"/>
      <c r="G32" s="119"/>
      <c r="H32" s="119"/>
      <c r="I32" s="103"/>
      <c r="J32" s="104"/>
    </row>
    <row r="33" spans="2:10" ht="24.75" customHeight="1">
      <c r="B33" s="208"/>
      <c r="C33" s="211"/>
      <c r="D33" s="209"/>
      <c r="E33" s="119"/>
      <c r="F33" s="119"/>
      <c r="G33" s="119"/>
      <c r="H33" s="119"/>
      <c r="I33" s="103"/>
      <c r="J33" s="104"/>
    </row>
    <row r="34" spans="2:10" ht="24.75" customHeight="1">
      <c r="B34" s="208"/>
      <c r="C34" s="209"/>
      <c r="D34" s="209"/>
      <c r="E34" s="119"/>
      <c r="F34" s="119"/>
      <c r="G34" s="119"/>
      <c r="H34" s="119"/>
      <c r="I34" s="103"/>
      <c r="J34" s="104"/>
    </row>
    <row r="35" spans="2:10" ht="24.75" customHeight="1">
      <c r="B35" s="208"/>
      <c r="C35" s="209"/>
      <c r="D35" s="209"/>
      <c r="E35" s="119"/>
      <c r="F35" s="119"/>
      <c r="G35" s="119"/>
      <c r="H35" s="119"/>
      <c r="I35" s="103"/>
      <c r="J35" s="104"/>
    </row>
    <row r="36" spans="2:10" ht="24.75" customHeight="1">
      <c r="B36" s="208"/>
      <c r="C36" s="209"/>
      <c r="D36" s="209"/>
      <c r="E36" s="119"/>
      <c r="F36" s="119"/>
      <c r="G36" s="119"/>
      <c r="H36" s="119"/>
      <c r="I36" s="103"/>
      <c r="J36" s="104"/>
    </row>
    <row r="37" spans="2:10" ht="24.75" customHeight="1">
      <c r="B37" s="208"/>
      <c r="C37" s="211"/>
      <c r="D37" s="209"/>
      <c r="E37" s="119"/>
      <c r="F37" s="119"/>
      <c r="G37" s="119"/>
      <c r="H37" s="119"/>
      <c r="I37" s="103"/>
      <c r="J37" s="104"/>
    </row>
    <row r="38" spans="2:10" ht="24.75" customHeight="1">
      <c r="B38" s="215"/>
      <c r="C38" s="110"/>
      <c r="D38" s="110"/>
      <c r="E38" s="216"/>
      <c r="F38" s="119"/>
      <c r="G38" s="119"/>
      <c r="H38" s="119"/>
      <c r="I38" s="103"/>
      <c r="J38" s="104"/>
    </row>
    <row r="39" spans="2:10" ht="24.75" customHeight="1">
      <c r="B39" s="215"/>
      <c r="C39" s="110"/>
      <c r="D39" s="110"/>
      <c r="E39" s="217"/>
      <c r="F39" s="217"/>
      <c r="G39" s="217"/>
      <c r="H39" s="217"/>
      <c r="I39" s="103"/>
      <c r="J39" s="104"/>
    </row>
    <row r="40" spans="2:10" ht="24.75" customHeight="1">
      <c r="B40" s="90"/>
      <c r="C40" s="124"/>
      <c r="D40" s="124"/>
      <c r="E40" s="125"/>
      <c r="F40" s="125"/>
      <c r="G40" s="125"/>
      <c r="H40" s="125"/>
      <c r="I40" s="103"/>
      <c r="J40" s="104"/>
    </row>
    <row r="41" spans="3:26" ht="21" customHeight="1">
      <c r="C41" s="218" t="s">
        <v>132</v>
      </c>
      <c r="J41" s="219" t="s">
        <v>133</v>
      </c>
      <c r="K41" s="220"/>
      <c r="L41" s="220"/>
      <c r="M41" s="220"/>
      <c r="N41" s="220"/>
      <c r="O41" s="220"/>
      <c r="P41" s="220"/>
      <c r="Q41" s="220"/>
      <c r="R41" s="220"/>
      <c r="S41" s="219" t="s">
        <v>133</v>
      </c>
      <c r="T41" s="220"/>
      <c r="U41" s="220"/>
      <c r="V41" s="220"/>
      <c r="W41" s="220"/>
      <c r="X41" s="220"/>
      <c r="Y41" s="220"/>
      <c r="Z41" s="220"/>
    </row>
    <row r="42" spans="3:26" ht="21" customHeight="1">
      <c r="C42" s="221" t="str">
        <f>+IF(EXACT($E5,$B5),$C5,IF(EXACT($E5,$B6),$C6,"VIRHE!"))</f>
        <v>VIRHE!</v>
      </c>
      <c r="D42" s="221" t="str">
        <f>+IF($E5="","",IF(EXACT($E5,$B5),$D5,IF(EXACT($E5,$B6),$D6,"VIRHE!")))</f>
        <v>VIRHE!</v>
      </c>
      <c r="E42" s="222" t="s">
        <v>128</v>
      </c>
      <c r="F42" s="223" t="str">
        <f>+IF($E5="","",IF(EXACT($E5,$B6),$C5,IF(EXACT($E5,$B5),$C6,"VIRHE!")))</f>
        <v>VIRHE!</v>
      </c>
      <c r="G42" s="223" t="str">
        <f>+IF($E5="","",IF(EXACT($E5,$B6),$D5,IF(EXACT($E5,$B5),$D6,"VIRHE!")))</f>
        <v>VIRHE!</v>
      </c>
      <c r="H42" s="222" t="str">
        <f>+E6</f>
        <v>6,4,8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3:26" ht="21" customHeight="1">
      <c r="C43" s="89" t="str">
        <f>+IF(EXACT($E7,$B7),$C7,IF(EXACT($E7,$B8),$C8,"VIRHE!"))</f>
        <v>VIRHE!</v>
      </c>
      <c r="D43" s="89" t="str">
        <f>+IF($E7="","",IF(EXACT($E7,$B7),$D7,IF(EXACT($E7,$B8),$D8,"VIRHE!")))</f>
        <v>VIRHE!</v>
      </c>
      <c r="E43" s="104" t="s">
        <v>128</v>
      </c>
      <c r="F43" s="224" t="str">
        <f>+IF($E7="","",IF(EXACT($E7,$B8),$C7,IF(EXACT($E7,$B7),$C8,"VIRHE!")))</f>
        <v>VIRHE!</v>
      </c>
      <c r="G43" s="224" t="str">
        <f>+IF($E7="","",IF(EXACT($E7,$B8),$D7,IF(EXACT($E7,$B7),$D8,"VIRHE!")))</f>
        <v>VIRHE!</v>
      </c>
      <c r="H43" s="104" t="str">
        <f>+E8</f>
        <v>6,10,8</v>
      </c>
      <c r="J43" s="220" t="s">
        <v>85</v>
      </c>
      <c r="K43" s="220"/>
      <c r="L43" s="311">
        <f>+$D$3</f>
        <v>0</v>
      </c>
      <c r="M43" s="312"/>
      <c r="N43" s="312"/>
      <c r="O43" s="220"/>
      <c r="P43" s="220"/>
      <c r="Q43" s="220"/>
      <c r="R43" s="220"/>
      <c r="S43" s="220" t="s">
        <v>85</v>
      </c>
      <c r="T43" s="220"/>
      <c r="U43" s="311">
        <f>+$D$3</f>
        <v>0</v>
      </c>
      <c r="V43" s="312"/>
      <c r="W43" s="312"/>
      <c r="X43" s="220"/>
      <c r="Y43" s="220"/>
      <c r="Z43" s="220"/>
    </row>
    <row r="44" spans="3:26" ht="21" customHeight="1">
      <c r="C44" s="221" t="str">
        <f>+IF(EXACT($E9,$B9),$C9,IF(EXACT($E9,$B10),$C10,"VIRHE!"))</f>
        <v>VIRHE!</v>
      </c>
      <c r="D44" s="221" t="str">
        <f>+IF($E9="","",IF(EXACT($E9,$B9),$D9,IF(EXACT($E9,$B10),$D10,"VIRHE!")))</f>
        <v>VIRHE!</v>
      </c>
      <c r="E44" s="222" t="s">
        <v>128</v>
      </c>
      <c r="F44" s="223" t="str">
        <f>+IF($E9="","",IF(EXACT($E9,$B10),$C9,IF(EXACT($E9,$B9),$C10,"VIRHE!")))</f>
        <v>VIRHE!</v>
      </c>
      <c r="G44" s="223" t="str">
        <f>+IF($E9="","",IF(EXACT($E9,$B10),$D9,IF(EXACT($E9,$B9),$D10,"VIRHE!")))</f>
        <v>VIRHE!</v>
      </c>
      <c r="H44" s="222" t="str">
        <f>+E10</f>
        <v>10,8,8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3:26" ht="21" customHeight="1">
      <c r="C45" s="89" t="str">
        <f>+IF(EXACT($E11,$B11),$C11,IF(EXACT($E11,$B12),$C12,"VIRHE!"))</f>
        <v>VIRHE!</v>
      </c>
      <c r="D45" s="89" t="str">
        <f>+IF($E11="","",IF(EXACT($E11,$B11),$D11,IF(EXACT($E11,$B12),$D12,"VIRHE!")))</f>
        <v>VIRHE!</v>
      </c>
      <c r="E45" s="104" t="s">
        <v>128</v>
      </c>
      <c r="F45" s="224" t="str">
        <f>+IF($E11="","",IF(EXACT($E11,$B12),$C11,IF(EXACT($E11,$B11),$C12,"VIRHE!")))</f>
        <v>VIRHE!</v>
      </c>
      <c r="G45" s="224" t="str">
        <f>+IF($E11="","",IF(EXACT($E11,$B12),$D11,IF(EXACT($E11,$B11),$D12,"VIRHE!")))</f>
        <v>VIRHE!</v>
      </c>
      <c r="H45" s="104" t="str">
        <f>+E12</f>
        <v>7,6,4</v>
      </c>
      <c r="J45" s="220" t="s">
        <v>134</v>
      </c>
      <c r="K45" s="220"/>
      <c r="L45" s="313">
        <f>+$D$1</f>
      </c>
      <c r="M45" s="313"/>
      <c r="N45" s="313"/>
      <c r="O45" s="313"/>
      <c r="P45" s="313"/>
      <c r="Q45" s="220"/>
      <c r="R45" s="220"/>
      <c r="S45" s="220" t="s">
        <v>134</v>
      </c>
      <c r="T45" s="220"/>
      <c r="U45" s="313">
        <f>+$D$1</f>
      </c>
      <c r="V45" s="313"/>
      <c r="W45" s="313"/>
      <c r="X45" s="313"/>
      <c r="Y45" s="313"/>
      <c r="Z45" s="220"/>
    </row>
    <row r="46" spans="3:26" ht="21" customHeight="1">
      <c r="C46" s="225"/>
      <c r="D46" s="225"/>
      <c r="E46" s="226"/>
      <c r="F46" s="227"/>
      <c r="G46" s="227"/>
      <c r="H46" s="226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3:26" ht="21" customHeight="1">
      <c r="C47" s="218" t="s">
        <v>135</v>
      </c>
      <c r="F47" s="224"/>
      <c r="G47" s="224"/>
      <c r="J47" s="220" t="s">
        <v>136</v>
      </c>
      <c r="K47" s="220"/>
      <c r="L47" s="313">
        <f>+$D$2</f>
        <v>0</v>
      </c>
      <c r="M47" s="313"/>
      <c r="N47" s="228" t="s">
        <v>4</v>
      </c>
      <c r="O47" s="220"/>
      <c r="P47" s="229"/>
      <c r="Q47" s="220"/>
      <c r="R47" s="220"/>
      <c r="S47" s="220" t="s">
        <v>136</v>
      </c>
      <c r="T47" s="220"/>
      <c r="U47" s="313">
        <f>+$D$2</f>
        <v>0</v>
      </c>
      <c r="V47" s="313"/>
      <c r="W47" s="228" t="s">
        <v>4</v>
      </c>
      <c r="X47" s="220"/>
      <c r="Y47" s="230"/>
      <c r="Z47" s="220"/>
    </row>
    <row r="48" spans="3:26" ht="21" customHeight="1">
      <c r="C48" s="221" t="str">
        <f>VLOOKUP(F6,B5:C12,2)</f>
        <v>Riku Autio</v>
      </c>
      <c r="D48" s="221" t="str">
        <f>VLOOKUP(F6,B5:D12,3)</f>
        <v>Koka</v>
      </c>
      <c r="E48" s="222" t="s">
        <v>128</v>
      </c>
      <c r="F48" s="223" t="str">
        <f>VLOOKUP(IF(F6=E5,E7,E5),B5:D12,2)</f>
        <v>Riku Autio</v>
      </c>
      <c r="G48" s="223" t="str">
        <f>VLOOKUP(IF(F6=E5,E7,E5),B5:D12,3)</f>
        <v>Koka</v>
      </c>
      <c r="H48" s="222" t="str">
        <f>+F7</f>
        <v>9,7,7</v>
      </c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3:26" ht="21" customHeight="1">
      <c r="C49" s="89" t="str">
        <f>VLOOKUP(F10,B5:D12,2)</f>
        <v>Lauri Oja</v>
      </c>
      <c r="D49" s="89" t="str">
        <f>VLOOKUP(F10,B5:D12,3)</f>
        <v>TuPy</v>
      </c>
      <c r="E49" s="104" t="s">
        <v>128</v>
      </c>
      <c r="F49" s="224" t="str">
        <f>VLOOKUP(IF(F10=E9,E11,E9),B5:D12,2)</f>
        <v>Riku Autio</v>
      </c>
      <c r="G49" s="224" t="str">
        <f>VLOOKUP(IF(F10=E9,E11,E9),B6:D13,3)</f>
        <v>Koka</v>
      </c>
      <c r="H49" s="104" t="str">
        <f>+F11</f>
        <v>3,6,5</v>
      </c>
      <c r="J49" s="313" t="str">
        <f>+C5</f>
        <v>Lauri Oja</v>
      </c>
      <c r="K49" s="313"/>
      <c r="L49" s="313"/>
      <c r="M49" s="313"/>
      <c r="N49" s="231" t="s">
        <v>128</v>
      </c>
      <c r="O49" s="232"/>
      <c r="P49" s="313" t="str">
        <f>+C6</f>
        <v>Tomi Vainikka</v>
      </c>
      <c r="Q49" s="313"/>
      <c r="R49" s="220"/>
      <c r="S49" s="313" t="str">
        <f>+C7</f>
        <v>Ilkka Saarnilehto</v>
      </c>
      <c r="T49" s="313"/>
      <c r="U49" s="313"/>
      <c r="V49" s="313"/>
      <c r="W49" s="231" t="s">
        <v>128</v>
      </c>
      <c r="X49" s="232"/>
      <c r="Y49" s="313" t="str">
        <f>+C8</f>
        <v>Toivo Karhu</v>
      </c>
      <c r="Z49" s="313"/>
    </row>
    <row r="50" spans="3:26" ht="21" customHeight="1">
      <c r="C50" s="225"/>
      <c r="D50" s="225"/>
      <c r="E50" s="226"/>
      <c r="F50" s="227"/>
      <c r="G50" s="227"/>
      <c r="H50" s="226"/>
      <c r="J50" s="220" t="s">
        <v>8</v>
      </c>
      <c r="K50" s="220"/>
      <c r="L50" s="220"/>
      <c r="M50" s="220"/>
      <c r="N50" s="220"/>
      <c r="O50" s="220"/>
      <c r="P50" s="220" t="s">
        <v>8</v>
      </c>
      <c r="Q50" s="220"/>
      <c r="R50" s="220"/>
      <c r="S50" s="220" t="s">
        <v>8</v>
      </c>
      <c r="T50" s="220"/>
      <c r="U50" s="220"/>
      <c r="V50" s="220"/>
      <c r="W50" s="220"/>
      <c r="X50" s="220"/>
      <c r="Y50" s="220" t="s">
        <v>8</v>
      </c>
      <c r="Z50" s="220"/>
    </row>
    <row r="51" spans="3:26" ht="21" customHeight="1">
      <c r="C51" s="218" t="s">
        <v>137</v>
      </c>
      <c r="F51" s="224"/>
      <c r="G51" s="224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3:26" ht="21" customHeight="1">
      <c r="C52" s="221" t="str">
        <f>VLOOKUP(G8,B5:D12,2)</f>
        <v>Riku Autio</v>
      </c>
      <c r="D52" s="221" t="str">
        <f>VLOOKUP(G8,B5:D12,3)</f>
        <v>Koka</v>
      </c>
      <c r="E52" s="222" t="s">
        <v>128</v>
      </c>
      <c r="F52" s="223" t="str">
        <f>VLOOKUP(IF(G8=F6,F10,F6),B5:D12,2)</f>
        <v>Lauri Oja</v>
      </c>
      <c r="G52" s="223" t="str">
        <f>VLOOKUP(IF(G8=F6,F10,F6),B5:D12,3)</f>
        <v>TuPy</v>
      </c>
      <c r="H52" s="222" t="str">
        <f>+G9</f>
        <v>5,5,3</v>
      </c>
      <c r="J52" s="313" t="str">
        <f>+D5</f>
        <v>TuPy</v>
      </c>
      <c r="K52" s="313"/>
      <c r="L52" s="313"/>
      <c r="M52" s="313"/>
      <c r="N52" s="220"/>
      <c r="O52" s="220"/>
      <c r="P52" s="313" t="str">
        <f>+D6</f>
        <v>TuPy</v>
      </c>
      <c r="Q52" s="313"/>
      <c r="R52" s="220"/>
      <c r="S52" s="313" t="str">
        <f>+D7</f>
        <v>MBF</v>
      </c>
      <c r="T52" s="313"/>
      <c r="U52" s="313"/>
      <c r="V52" s="313"/>
      <c r="W52" s="220"/>
      <c r="X52" s="220"/>
      <c r="Y52" s="313" t="str">
        <f>+D8</f>
        <v>TuPy</v>
      </c>
      <c r="Z52" s="313"/>
    </row>
    <row r="53" spans="6:26" ht="21" customHeight="1">
      <c r="F53" s="224"/>
      <c r="G53" s="224"/>
      <c r="J53" s="220" t="s">
        <v>0</v>
      </c>
      <c r="K53" s="220"/>
      <c r="L53" s="220"/>
      <c r="M53" s="220"/>
      <c r="N53" s="220"/>
      <c r="O53" s="220"/>
      <c r="P53" s="220" t="s">
        <v>0</v>
      </c>
      <c r="Q53" s="220"/>
      <c r="R53" s="220"/>
      <c r="S53" s="220" t="s">
        <v>0</v>
      </c>
      <c r="T53" s="220"/>
      <c r="U53" s="220"/>
      <c r="V53" s="220"/>
      <c r="W53" s="220"/>
      <c r="X53" s="220"/>
      <c r="Y53" s="220" t="s">
        <v>0</v>
      </c>
      <c r="Z53" s="220"/>
    </row>
    <row r="54" spans="3:26" ht="21" customHeight="1">
      <c r="C54" s="218" t="s">
        <v>138</v>
      </c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2:26" ht="21" customHeight="1">
      <c r="B55" s="104">
        <v>1</v>
      </c>
      <c r="C55" s="224" t="str">
        <f>VLOOKUP(G8,B5:D12,2)</f>
        <v>Riku Autio</v>
      </c>
      <c r="D55" s="224" t="str">
        <f>VLOOKUP(G8,B5:D12,3)</f>
        <v>Koka</v>
      </c>
      <c r="E55" s="233" t="str">
        <f>+G9</f>
        <v>5,5,3</v>
      </c>
      <c r="J55" s="220" t="s">
        <v>113</v>
      </c>
      <c r="K55" s="229"/>
      <c r="L55" s="232" t="s">
        <v>139</v>
      </c>
      <c r="M55" s="229"/>
      <c r="N55" s="220"/>
      <c r="O55" s="220"/>
      <c r="P55" s="220"/>
      <c r="Q55" s="220"/>
      <c r="R55" s="220"/>
      <c r="S55" s="220" t="s">
        <v>113</v>
      </c>
      <c r="T55" s="229"/>
      <c r="U55" s="232" t="s">
        <v>139</v>
      </c>
      <c r="V55" s="229"/>
      <c r="W55" s="220"/>
      <c r="X55" s="220"/>
      <c r="Y55" s="220"/>
      <c r="Z55" s="220"/>
    </row>
    <row r="56" spans="2:26" ht="21" customHeight="1">
      <c r="B56" s="104">
        <v>2</v>
      </c>
      <c r="C56" s="224" t="str">
        <f>VLOOKUP(IF(G8=F6,F10,F6),B5:D12,2)</f>
        <v>Lauri Oja</v>
      </c>
      <c r="D56" s="224" t="str">
        <f>VLOOKUP(IF(G8=F6,F10,F6),B5:D12,3)</f>
        <v>TuPy</v>
      </c>
      <c r="F56" s="224"/>
      <c r="G56" s="224"/>
      <c r="J56" s="220" t="s">
        <v>114</v>
      </c>
      <c r="K56" s="234"/>
      <c r="L56" s="232" t="s">
        <v>139</v>
      </c>
      <c r="M56" s="234"/>
      <c r="N56" s="220"/>
      <c r="O56" s="220"/>
      <c r="P56" s="313"/>
      <c r="Q56" s="313"/>
      <c r="R56" s="220"/>
      <c r="S56" s="220" t="s">
        <v>114</v>
      </c>
      <c r="T56" s="234"/>
      <c r="U56" s="232" t="s">
        <v>139</v>
      </c>
      <c r="V56" s="234"/>
      <c r="W56" s="220"/>
      <c r="X56" s="220"/>
      <c r="Y56" s="313"/>
      <c r="Z56" s="313"/>
    </row>
    <row r="57" spans="2:26" ht="21" customHeight="1">
      <c r="B57" s="104">
        <v>3</v>
      </c>
      <c r="C57" s="224" t="str">
        <f>VLOOKUP(IF(F6=E5,E7,E5),B5:D12,2)</f>
        <v>Riku Autio</v>
      </c>
      <c r="D57" s="224" t="str">
        <f>VLOOKUP(IF(F6=E5,E7,E5),B5:D12,3)</f>
        <v>Koka</v>
      </c>
      <c r="F57" s="224"/>
      <c r="G57" s="224"/>
      <c r="J57" s="220" t="s">
        <v>115</v>
      </c>
      <c r="K57" s="234"/>
      <c r="L57" s="232" t="s">
        <v>139</v>
      </c>
      <c r="M57" s="234"/>
      <c r="N57" s="220"/>
      <c r="O57" s="220"/>
      <c r="P57" s="220" t="s">
        <v>140</v>
      </c>
      <c r="Q57" s="220"/>
      <c r="R57" s="220"/>
      <c r="S57" s="220" t="s">
        <v>115</v>
      </c>
      <c r="T57" s="234"/>
      <c r="U57" s="232" t="s">
        <v>139</v>
      </c>
      <c r="V57" s="234"/>
      <c r="W57" s="220"/>
      <c r="X57" s="220"/>
      <c r="Y57" s="220" t="s">
        <v>140</v>
      </c>
      <c r="Z57" s="220"/>
    </row>
    <row r="58" spans="2:26" ht="21" customHeight="1">
      <c r="B58" s="104">
        <v>3</v>
      </c>
      <c r="C58" s="224" t="str">
        <f>VLOOKUP(IF(F10=E9,E11,E9),B5:D12,2)</f>
        <v>Riku Autio</v>
      </c>
      <c r="D58" s="224" t="str">
        <f>VLOOKUP(IF(F10=E9,E11,E9),B6:D13,3)</f>
        <v>Koka</v>
      </c>
      <c r="F58" s="224"/>
      <c r="G58" s="224"/>
      <c r="J58" s="220" t="s">
        <v>141</v>
      </c>
      <c r="K58" s="234"/>
      <c r="L58" s="232" t="s">
        <v>139</v>
      </c>
      <c r="M58" s="234"/>
      <c r="N58" s="220"/>
      <c r="O58" s="220"/>
      <c r="P58" s="220"/>
      <c r="Q58" s="220"/>
      <c r="R58" s="220"/>
      <c r="S58" s="220" t="s">
        <v>141</v>
      </c>
      <c r="T58" s="234"/>
      <c r="U58" s="232" t="s">
        <v>139</v>
      </c>
      <c r="V58" s="234"/>
      <c r="W58" s="220"/>
      <c r="X58" s="220"/>
      <c r="Y58" s="220"/>
      <c r="Z58" s="220"/>
    </row>
    <row r="59" spans="10:26" ht="21" customHeight="1">
      <c r="J59" s="220" t="s">
        <v>117</v>
      </c>
      <c r="K59" s="234"/>
      <c r="L59" s="232" t="s">
        <v>139</v>
      </c>
      <c r="M59" s="234"/>
      <c r="N59" s="220"/>
      <c r="O59" s="220"/>
      <c r="P59" s="313"/>
      <c r="Q59" s="313"/>
      <c r="R59" s="220"/>
      <c r="S59" s="220" t="s">
        <v>117</v>
      </c>
      <c r="T59" s="234"/>
      <c r="U59" s="232" t="s">
        <v>139</v>
      </c>
      <c r="V59" s="234"/>
      <c r="W59" s="220"/>
      <c r="X59" s="220"/>
      <c r="Y59" s="313"/>
      <c r="Z59" s="313"/>
    </row>
    <row r="60" spans="10:26" ht="21" customHeight="1">
      <c r="J60" s="220" t="s">
        <v>142</v>
      </c>
      <c r="K60" s="234"/>
      <c r="L60" s="232" t="s">
        <v>139</v>
      </c>
      <c r="M60" s="234"/>
      <c r="N60" s="220"/>
      <c r="O60" s="220"/>
      <c r="P60" s="220" t="s">
        <v>143</v>
      </c>
      <c r="Q60" s="220"/>
      <c r="R60" s="220"/>
      <c r="S60" s="220" t="s">
        <v>142</v>
      </c>
      <c r="T60" s="234"/>
      <c r="U60" s="232" t="s">
        <v>139</v>
      </c>
      <c r="V60" s="234"/>
      <c r="W60" s="220"/>
      <c r="X60" s="220"/>
      <c r="Y60" s="220" t="s">
        <v>143</v>
      </c>
      <c r="Z60" s="220"/>
    </row>
    <row r="61" spans="10:26" ht="21" customHeight="1">
      <c r="J61" s="220" t="s">
        <v>144</v>
      </c>
      <c r="K61" s="234"/>
      <c r="L61" s="232" t="s">
        <v>139</v>
      </c>
      <c r="M61" s="234"/>
      <c r="N61" s="220"/>
      <c r="O61" s="220"/>
      <c r="P61" s="220"/>
      <c r="Q61" s="220"/>
      <c r="R61" s="220"/>
      <c r="S61" s="220" t="s">
        <v>144</v>
      </c>
      <c r="T61" s="234"/>
      <c r="U61" s="232" t="s">
        <v>139</v>
      </c>
      <c r="V61" s="234"/>
      <c r="W61" s="220"/>
      <c r="X61" s="220"/>
      <c r="Y61" s="220"/>
      <c r="Z61" s="220"/>
    </row>
    <row r="62" spans="10:26" ht="21" customHeight="1">
      <c r="J62" s="220" t="s">
        <v>145</v>
      </c>
      <c r="K62" s="234"/>
      <c r="L62" s="232" t="s">
        <v>139</v>
      </c>
      <c r="M62" s="234"/>
      <c r="N62" s="220"/>
      <c r="O62" s="220"/>
      <c r="P62" s="313"/>
      <c r="Q62" s="313"/>
      <c r="R62" s="220"/>
      <c r="S62" s="220" t="s">
        <v>145</v>
      </c>
      <c r="T62" s="234"/>
      <c r="U62" s="232" t="s">
        <v>139</v>
      </c>
      <c r="V62" s="234"/>
      <c r="W62" s="220"/>
      <c r="X62" s="220"/>
      <c r="Y62" s="313"/>
      <c r="Z62" s="313"/>
    </row>
    <row r="63" spans="6:26" ht="21" customHeight="1">
      <c r="F63" s="224"/>
      <c r="G63" s="224"/>
      <c r="J63" s="220" t="s">
        <v>146</v>
      </c>
      <c r="K63" s="234"/>
      <c r="L63" s="232" t="s">
        <v>139</v>
      </c>
      <c r="M63" s="234"/>
      <c r="N63" s="220"/>
      <c r="O63" s="220"/>
      <c r="P63" s="220" t="s">
        <v>147</v>
      </c>
      <c r="Q63" s="220"/>
      <c r="R63" s="220"/>
      <c r="S63" s="220" t="s">
        <v>146</v>
      </c>
      <c r="T63" s="234"/>
      <c r="U63" s="232" t="s">
        <v>139</v>
      </c>
      <c r="V63" s="234"/>
      <c r="W63" s="220"/>
      <c r="X63" s="220"/>
      <c r="Y63" s="220" t="s">
        <v>147</v>
      </c>
      <c r="Z63" s="220"/>
    </row>
    <row r="64" spans="6:26" ht="21" customHeight="1">
      <c r="F64" s="224"/>
      <c r="G64" s="224"/>
      <c r="J64" s="220"/>
      <c r="K64" s="220"/>
      <c r="L64" s="232"/>
      <c r="M64" s="220"/>
      <c r="N64" s="220"/>
      <c r="O64" s="220"/>
      <c r="P64" s="220"/>
      <c r="Q64" s="220"/>
      <c r="R64" s="220"/>
      <c r="S64" s="220"/>
      <c r="T64" s="220"/>
      <c r="U64" s="232"/>
      <c r="V64" s="220"/>
      <c r="W64" s="220"/>
      <c r="X64" s="220"/>
      <c r="Y64" s="220"/>
      <c r="Z64" s="220"/>
    </row>
    <row r="65" spans="6:26" ht="21" customHeight="1">
      <c r="F65" s="224"/>
      <c r="G65" s="224"/>
      <c r="J65" s="235"/>
      <c r="K65" s="235"/>
      <c r="L65" s="235"/>
      <c r="M65" s="235"/>
      <c r="N65" s="235"/>
      <c r="O65" s="235"/>
      <c r="P65" s="235"/>
      <c r="Q65" s="235"/>
      <c r="R65" s="220"/>
      <c r="S65" s="235"/>
      <c r="T65" s="235"/>
      <c r="U65" s="235"/>
      <c r="V65" s="235"/>
      <c r="W65" s="235"/>
      <c r="X65" s="235"/>
      <c r="Y65" s="235"/>
      <c r="Z65" s="235"/>
    </row>
    <row r="66" spans="10:26" ht="21" customHeight="1">
      <c r="J66" s="219" t="s">
        <v>133</v>
      </c>
      <c r="K66" s="220"/>
      <c r="L66" s="220"/>
      <c r="M66" s="220"/>
      <c r="N66" s="220"/>
      <c r="O66" s="220"/>
      <c r="P66" s="220"/>
      <c r="Q66" s="220"/>
      <c r="R66" s="220"/>
      <c r="S66" s="219" t="s">
        <v>133</v>
      </c>
      <c r="T66" s="220"/>
      <c r="U66" s="220"/>
      <c r="V66" s="220"/>
      <c r="W66" s="220"/>
      <c r="X66" s="220"/>
      <c r="Y66" s="220"/>
      <c r="Z66" s="220"/>
    </row>
    <row r="67" spans="10:26" ht="21" customHeight="1"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10:26" ht="21" customHeight="1">
      <c r="J68" s="220" t="s">
        <v>85</v>
      </c>
      <c r="K68" s="220"/>
      <c r="L68" s="311">
        <f>+$D$3</f>
        <v>0</v>
      </c>
      <c r="M68" s="312"/>
      <c r="N68" s="312"/>
      <c r="O68" s="220"/>
      <c r="P68" s="220"/>
      <c r="Q68" s="220"/>
      <c r="R68" s="220"/>
      <c r="S68" s="220" t="s">
        <v>85</v>
      </c>
      <c r="T68" s="220"/>
      <c r="U68" s="311">
        <f>+$D$3</f>
        <v>0</v>
      </c>
      <c r="V68" s="312"/>
      <c r="W68" s="312"/>
      <c r="X68" s="220"/>
      <c r="Y68" s="220"/>
      <c r="Z68" s="220"/>
    </row>
    <row r="69" spans="10:26" ht="21" customHeight="1"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0:26" ht="21" customHeight="1">
      <c r="J70" s="220" t="s">
        <v>134</v>
      </c>
      <c r="K70" s="220"/>
      <c r="L70" s="313">
        <f>+$D$1</f>
      </c>
      <c r="M70" s="313"/>
      <c r="N70" s="313"/>
      <c r="O70" s="313"/>
      <c r="P70" s="313"/>
      <c r="Q70" s="220"/>
      <c r="R70" s="220"/>
      <c r="S70" s="220" t="s">
        <v>134</v>
      </c>
      <c r="T70" s="220"/>
      <c r="U70" s="313">
        <f>+$D$1</f>
      </c>
      <c r="V70" s="313"/>
      <c r="W70" s="313"/>
      <c r="X70" s="313"/>
      <c r="Y70" s="313"/>
      <c r="Z70" s="220"/>
    </row>
    <row r="71" spans="10:26" ht="21" customHeight="1"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10:26" ht="21" customHeight="1">
      <c r="J72" s="220" t="s">
        <v>136</v>
      </c>
      <c r="K72" s="220"/>
      <c r="L72" s="313">
        <f>+$D$2</f>
        <v>0</v>
      </c>
      <c r="M72" s="313"/>
      <c r="N72" s="228" t="s">
        <v>4</v>
      </c>
      <c r="O72" s="220"/>
      <c r="P72" s="229"/>
      <c r="Q72" s="220"/>
      <c r="R72" s="220"/>
      <c r="S72" s="220" t="s">
        <v>136</v>
      </c>
      <c r="T72" s="220"/>
      <c r="U72" s="313">
        <f>+$D$2</f>
        <v>0</v>
      </c>
      <c r="V72" s="313"/>
      <c r="W72" s="228" t="s">
        <v>4</v>
      </c>
      <c r="X72" s="220"/>
      <c r="Y72" s="230"/>
      <c r="Z72" s="220"/>
    </row>
    <row r="73" spans="10:26" ht="21" customHeight="1"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0:26" ht="21" customHeight="1">
      <c r="J74" s="313" t="str">
        <f>+C9</f>
        <v>Andre Rodriguez</v>
      </c>
      <c r="K74" s="313"/>
      <c r="L74" s="313"/>
      <c r="M74" s="313"/>
      <c r="N74" s="231" t="s">
        <v>128</v>
      </c>
      <c r="O74" s="232"/>
      <c r="P74" s="313" t="str">
        <f>+C10</f>
        <v>Aleksi Parkkinen</v>
      </c>
      <c r="Q74" s="313"/>
      <c r="R74" s="220"/>
      <c r="S74" s="313" t="str">
        <f>+C11</f>
        <v>Johan Engman</v>
      </c>
      <c r="T74" s="313"/>
      <c r="U74" s="313"/>
      <c r="V74" s="313"/>
      <c r="W74" s="231" t="s">
        <v>128</v>
      </c>
      <c r="X74" s="232"/>
      <c r="Y74" s="313" t="str">
        <f>+C12</f>
        <v>Riku Autio</v>
      </c>
      <c r="Z74" s="313"/>
    </row>
    <row r="75" spans="10:26" ht="21" customHeight="1">
      <c r="J75" s="220" t="s">
        <v>8</v>
      </c>
      <c r="K75" s="220"/>
      <c r="L75" s="220"/>
      <c r="M75" s="220"/>
      <c r="N75" s="220"/>
      <c r="O75" s="220"/>
      <c r="P75" s="220" t="s">
        <v>8</v>
      </c>
      <c r="Q75" s="220"/>
      <c r="R75" s="220"/>
      <c r="S75" s="220" t="s">
        <v>8</v>
      </c>
      <c r="T75" s="220"/>
      <c r="U75" s="220"/>
      <c r="V75" s="220"/>
      <c r="W75" s="220"/>
      <c r="X75" s="220"/>
      <c r="Y75" s="220" t="s">
        <v>8</v>
      </c>
      <c r="Z75" s="220"/>
    </row>
    <row r="76" spans="10:26" ht="21" customHeight="1"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10:26" ht="21" customHeight="1">
      <c r="J77" s="313" t="str">
        <f>+D9</f>
        <v>Por-83</v>
      </c>
      <c r="K77" s="313"/>
      <c r="L77" s="313"/>
      <c r="M77" s="313"/>
      <c r="N77" s="220"/>
      <c r="O77" s="220"/>
      <c r="P77" s="313" t="str">
        <f>+D10</f>
        <v>TuPy</v>
      </c>
      <c r="Q77" s="313"/>
      <c r="R77" s="220"/>
      <c r="S77" s="313" t="str">
        <f>+D11</f>
        <v>MBF</v>
      </c>
      <c r="T77" s="313"/>
      <c r="U77" s="313"/>
      <c r="V77" s="313"/>
      <c r="W77" s="220"/>
      <c r="X77" s="220"/>
      <c r="Y77" s="313" t="str">
        <f>+D12</f>
        <v>Koka</v>
      </c>
      <c r="Z77" s="313"/>
    </row>
    <row r="78" spans="10:26" ht="21" customHeight="1">
      <c r="J78" s="220" t="s">
        <v>0</v>
      </c>
      <c r="K78" s="220"/>
      <c r="L78" s="220"/>
      <c r="M78" s="220"/>
      <c r="N78" s="220"/>
      <c r="O78" s="220"/>
      <c r="P78" s="220" t="s">
        <v>0</v>
      </c>
      <c r="Q78" s="220"/>
      <c r="R78" s="220"/>
      <c r="S78" s="220" t="s">
        <v>0</v>
      </c>
      <c r="T78" s="220"/>
      <c r="U78" s="220"/>
      <c r="V78" s="220"/>
      <c r="W78" s="220"/>
      <c r="X78" s="220"/>
      <c r="Y78" s="220" t="s">
        <v>0</v>
      </c>
      <c r="Z78" s="220"/>
    </row>
    <row r="79" spans="10:26" ht="21" customHeight="1"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spans="10:26" ht="21" customHeight="1">
      <c r="J80" s="220" t="s">
        <v>113</v>
      </c>
      <c r="K80" s="229"/>
      <c r="L80" s="232" t="s">
        <v>139</v>
      </c>
      <c r="M80" s="229"/>
      <c r="N80" s="220"/>
      <c r="O80" s="220"/>
      <c r="P80" s="220"/>
      <c r="Q80" s="220"/>
      <c r="R80" s="220"/>
      <c r="S80" s="220" t="s">
        <v>113</v>
      </c>
      <c r="T80" s="229"/>
      <c r="U80" s="232" t="s">
        <v>139</v>
      </c>
      <c r="V80" s="229"/>
      <c r="W80" s="220"/>
      <c r="X80" s="220"/>
      <c r="Y80" s="220"/>
      <c r="Z80" s="220"/>
    </row>
    <row r="81" spans="10:26" ht="21" customHeight="1">
      <c r="J81" s="220" t="s">
        <v>114</v>
      </c>
      <c r="K81" s="234"/>
      <c r="L81" s="232" t="s">
        <v>139</v>
      </c>
      <c r="M81" s="234"/>
      <c r="N81" s="220"/>
      <c r="O81" s="220"/>
      <c r="P81" s="313"/>
      <c r="Q81" s="313"/>
      <c r="R81" s="220"/>
      <c r="S81" s="220" t="s">
        <v>114</v>
      </c>
      <c r="T81" s="234"/>
      <c r="U81" s="232" t="s">
        <v>139</v>
      </c>
      <c r="V81" s="234"/>
      <c r="W81" s="220"/>
      <c r="X81" s="220"/>
      <c r="Y81" s="313"/>
      <c r="Z81" s="313"/>
    </row>
    <row r="82" spans="10:26" ht="21" customHeight="1">
      <c r="J82" s="220" t="s">
        <v>115</v>
      </c>
      <c r="K82" s="234"/>
      <c r="L82" s="232" t="s">
        <v>139</v>
      </c>
      <c r="M82" s="234"/>
      <c r="N82" s="220"/>
      <c r="O82" s="220"/>
      <c r="P82" s="220" t="s">
        <v>140</v>
      </c>
      <c r="Q82" s="220"/>
      <c r="R82" s="220"/>
      <c r="S82" s="220" t="s">
        <v>115</v>
      </c>
      <c r="T82" s="234"/>
      <c r="U82" s="232" t="s">
        <v>139</v>
      </c>
      <c r="V82" s="234"/>
      <c r="W82" s="220"/>
      <c r="X82" s="220"/>
      <c r="Y82" s="220" t="s">
        <v>140</v>
      </c>
      <c r="Z82" s="220"/>
    </row>
    <row r="83" spans="10:26" ht="21" customHeight="1">
      <c r="J83" s="220" t="s">
        <v>141</v>
      </c>
      <c r="K83" s="234"/>
      <c r="L83" s="232" t="s">
        <v>139</v>
      </c>
      <c r="M83" s="234"/>
      <c r="N83" s="220"/>
      <c r="O83" s="220"/>
      <c r="P83" s="220"/>
      <c r="Q83" s="220"/>
      <c r="R83" s="220"/>
      <c r="S83" s="220" t="s">
        <v>141</v>
      </c>
      <c r="T83" s="234"/>
      <c r="U83" s="232" t="s">
        <v>139</v>
      </c>
      <c r="V83" s="234"/>
      <c r="W83" s="220"/>
      <c r="X83" s="220"/>
      <c r="Y83" s="220"/>
      <c r="Z83" s="220"/>
    </row>
    <row r="84" spans="10:26" ht="21" customHeight="1">
      <c r="J84" s="220" t="s">
        <v>117</v>
      </c>
      <c r="K84" s="234"/>
      <c r="L84" s="232" t="s">
        <v>139</v>
      </c>
      <c r="M84" s="234"/>
      <c r="N84" s="220"/>
      <c r="O84" s="220"/>
      <c r="P84" s="313"/>
      <c r="Q84" s="313"/>
      <c r="R84" s="220"/>
      <c r="S84" s="220" t="s">
        <v>117</v>
      </c>
      <c r="T84" s="234"/>
      <c r="U84" s="232" t="s">
        <v>139</v>
      </c>
      <c r="V84" s="234"/>
      <c r="W84" s="220"/>
      <c r="X84" s="220"/>
      <c r="Y84" s="313"/>
      <c r="Z84" s="313"/>
    </row>
    <row r="85" spans="10:26" ht="21" customHeight="1">
      <c r="J85" s="220" t="s">
        <v>142</v>
      </c>
      <c r="K85" s="234"/>
      <c r="L85" s="232" t="s">
        <v>139</v>
      </c>
      <c r="M85" s="234"/>
      <c r="N85" s="220"/>
      <c r="O85" s="220"/>
      <c r="P85" s="220" t="s">
        <v>143</v>
      </c>
      <c r="Q85" s="220"/>
      <c r="R85" s="220"/>
      <c r="S85" s="220" t="s">
        <v>142</v>
      </c>
      <c r="T85" s="234"/>
      <c r="U85" s="232" t="s">
        <v>139</v>
      </c>
      <c r="V85" s="234"/>
      <c r="W85" s="220"/>
      <c r="X85" s="220"/>
      <c r="Y85" s="220" t="s">
        <v>143</v>
      </c>
      <c r="Z85" s="220"/>
    </row>
    <row r="86" spans="10:26" ht="21" customHeight="1">
      <c r="J86" s="220" t="s">
        <v>144</v>
      </c>
      <c r="K86" s="234"/>
      <c r="L86" s="232" t="s">
        <v>139</v>
      </c>
      <c r="M86" s="234"/>
      <c r="N86" s="220"/>
      <c r="O86" s="220"/>
      <c r="P86" s="220"/>
      <c r="Q86" s="220"/>
      <c r="R86" s="220"/>
      <c r="S86" s="220" t="s">
        <v>144</v>
      </c>
      <c r="T86" s="234"/>
      <c r="U86" s="232" t="s">
        <v>139</v>
      </c>
      <c r="V86" s="234"/>
      <c r="W86" s="220"/>
      <c r="X86" s="220"/>
      <c r="Y86" s="220"/>
      <c r="Z86" s="220"/>
    </row>
    <row r="87" spans="10:26" ht="21" customHeight="1">
      <c r="J87" s="220" t="s">
        <v>145</v>
      </c>
      <c r="K87" s="234"/>
      <c r="L87" s="232" t="s">
        <v>139</v>
      </c>
      <c r="M87" s="234"/>
      <c r="N87" s="220"/>
      <c r="O87" s="220"/>
      <c r="P87" s="313"/>
      <c r="Q87" s="313"/>
      <c r="R87" s="220"/>
      <c r="S87" s="220" t="s">
        <v>145</v>
      </c>
      <c r="T87" s="234"/>
      <c r="U87" s="232" t="s">
        <v>139</v>
      </c>
      <c r="V87" s="234"/>
      <c r="W87" s="220"/>
      <c r="X87" s="220"/>
      <c r="Y87" s="313"/>
      <c r="Z87" s="313"/>
    </row>
    <row r="88" spans="10:26" ht="21" customHeight="1">
      <c r="J88" s="220" t="s">
        <v>146</v>
      </c>
      <c r="K88" s="234"/>
      <c r="L88" s="232" t="s">
        <v>139</v>
      </c>
      <c r="M88" s="234"/>
      <c r="N88" s="220"/>
      <c r="O88" s="220"/>
      <c r="P88" s="220" t="s">
        <v>147</v>
      </c>
      <c r="Q88" s="220"/>
      <c r="R88" s="220"/>
      <c r="S88" s="220" t="s">
        <v>146</v>
      </c>
      <c r="T88" s="234"/>
      <c r="U88" s="232" t="s">
        <v>139</v>
      </c>
      <c r="V88" s="234"/>
      <c r="W88" s="220"/>
      <c r="X88" s="220"/>
      <c r="Y88" s="220" t="s">
        <v>147</v>
      </c>
      <c r="Z88" s="220"/>
    </row>
    <row r="89" spans="10:26" ht="21" customHeight="1"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spans="10:26" ht="21" customHeight="1">
      <c r="J90" s="235"/>
      <c r="K90" s="235"/>
      <c r="L90" s="235"/>
      <c r="M90" s="235"/>
      <c r="N90" s="235"/>
      <c r="O90" s="235"/>
      <c r="P90" s="235"/>
      <c r="Q90" s="235"/>
      <c r="R90" s="220"/>
      <c r="S90" s="235"/>
      <c r="T90" s="235"/>
      <c r="U90" s="235"/>
      <c r="V90" s="235"/>
      <c r="W90" s="235"/>
      <c r="X90" s="235"/>
      <c r="Y90" s="235"/>
      <c r="Z90" s="235"/>
    </row>
  </sheetData>
  <mergeCells count="43">
    <mergeCell ref="D1:F1"/>
    <mergeCell ref="P87:Q87"/>
    <mergeCell ref="Y87:Z87"/>
    <mergeCell ref="D3:E3"/>
    <mergeCell ref="D2:E2"/>
    <mergeCell ref="P81:Q81"/>
    <mergeCell ref="Y81:Z81"/>
    <mergeCell ref="P84:Q84"/>
    <mergeCell ref="Y84:Z84"/>
    <mergeCell ref="J77:M77"/>
    <mergeCell ref="P77:Q77"/>
    <mergeCell ref="S77:V77"/>
    <mergeCell ref="Y77:Z77"/>
    <mergeCell ref="J74:M74"/>
    <mergeCell ref="P74:Q74"/>
    <mergeCell ref="S74:V74"/>
    <mergeCell ref="Y74:Z74"/>
    <mergeCell ref="L70:P70"/>
    <mergeCell ref="U70:Y70"/>
    <mergeCell ref="L72:M72"/>
    <mergeCell ref="U72:V72"/>
    <mergeCell ref="P62:Q62"/>
    <mergeCell ref="Y62:Z62"/>
    <mergeCell ref="L68:N68"/>
    <mergeCell ref="U68:W68"/>
    <mergeCell ref="P56:Q56"/>
    <mergeCell ref="Y56:Z56"/>
    <mergeCell ref="P59:Q59"/>
    <mergeCell ref="Y59:Z59"/>
    <mergeCell ref="Y49:Z49"/>
    <mergeCell ref="J52:M52"/>
    <mergeCell ref="P52:Q52"/>
    <mergeCell ref="S52:V52"/>
    <mergeCell ref="Y52:Z52"/>
    <mergeCell ref="L47:M47"/>
    <mergeCell ref="U47:V47"/>
    <mergeCell ref="J49:M49"/>
    <mergeCell ref="P49:Q49"/>
    <mergeCell ref="S49:V49"/>
    <mergeCell ref="L43:N43"/>
    <mergeCell ref="U43:W43"/>
    <mergeCell ref="L45:P45"/>
    <mergeCell ref="U45:Y45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2"/>
  <rowBreaks count="1" manualBreakCount="1">
    <brk id="40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7"/>
  <dimension ref="A1:AT143"/>
  <sheetViews>
    <sheetView workbookViewId="0" topLeftCell="A1">
      <selection activeCell="O22" sqref="O22"/>
    </sheetView>
  </sheetViews>
  <sheetFormatPr defaultColWidth="8.88671875" defaultRowHeight="15"/>
  <cols>
    <col min="1" max="1" width="3.5546875" style="0" customWidth="1"/>
    <col min="2" max="2" width="11.99609375" style="0" customWidth="1"/>
    <col min="3" max="3" width="9.77734375" style="0" customWidth="1"/>
    <col min="4" max="4" width="2.4453125" style="0" customWidth="1"/>
    <col min="5" max="5" width="2.77734375" style="0" customWidth="1"/>
    <col min="6" max="14" width="2.99609375" style="0" customWidth="1"/>
    <col min="15" max="15" width="3.10546875" style="0" customWidth="1"/>
    <col min="16" max="16" width="1.66796875" style="0" customWidth="1"/>
    <col min="17" max="17" width="1.5625" style="0" customWidth="1"/>
    <col min="18" max="19" width="2.77734375" style="0" customWidth="1"/>
    <col min="20" max="24" width="3.10546875" style="0" customWidth="1"/>
    <col min="25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5.75" thickTop="1">
      <c r="A1" s="3"/>
      <c r="B1" s="4" t="s">
        <v>55</v>
      </c>
      <c r="C1" s="5"/>
      <c r="D1" s="5"/>
      <c r="E1" s="5"/>
      <c r="F1" s="6"/>
      <c r="G1" s="5"/>
      <c r="H1" s="7" t="s">
        <v>2</v>
      </c>
      <c r="I1" s="8"/>
      <c r="J1" s="271" t="s">
        <v>108</v>
      </c>
      <c r="K1" s="271"/>
      <c r="L1" s="271"/>
      <c r="M1" s="272"/>
      <c r="N1" s="9" t="s">
        <v>3</v>
      </c>
      <c r="O1" s="10"/>
      <c r="P1" s="273" t="s">
        <v>37</v>
      </c>
      <c r="Q1" s="273"/>
      <c r="R1" s="273"/>
      <c r="S1" s="274"/>
      <c r="AS1" s="2"/>
      <c r="AT1" s="1"/>
    </row>
    <row r="2" spans="1:46" ht="15.75" thickBot="1">
      <c r="A2" s="11"/>
      <c r="B2" s="12" t="s">
        <v>35</v>
      </c>
      <c r="C2" s="13" t="s">
        <v>4</v>
      </c>
      <c r="D2" s="275"/>
      <c r="E2" s="275"/>
      <c r="F2" s="276"/>
      <c r="G2" s="277" t="s">
        <v>5</v>
      </c>
      <c r="H2" s="278"/>
      <c r="I2" s="278"/>
      <c r="J2" s="279">
        <v>39173</v>
      </c>
      <c r="K2" s="279"/>
      <c r="L2" s="279"/>
      <c r="M2" s="280"/>
      <c r="N2" s="14" t="s">
        <v>6</v>
      </c>
      <c r="O2" s="15"/>
      <c r="P2" s="281"/>
      <c r="Q2" s="281"/>
      <c r="R2" s="281"/>
      <c r="S2" s="282"/>
      <c r="AS2" s="2"/>
      <c r="AT2" s="1"/>
    </row>
    <row r="3" spans="1:46" ht="15" thickTop="1">
      <c r="A3" s="18"/>
      <c r="B3" s="19" t="s">
        <v>8</v>
      </c>
      <c r="C3" s="20" t="s">
        <v>0</v>
      </c>
      <c r="D3" s="283" t="s">
        <v>9</v>
      </c>
      <c r="E3" s="284"/>
      <c r="F3" s="283" t="s">
        <v>10</v>
      </c>
      <c r="G3" s="284"/>
      <c r="H3" s="283" t="s">
        <v>11</v>
      </c>
      <c r="I3" s="284"/>
      <c r="J3" s="283" t="s">
        <v>12</v>
      </c>
      <c r="K3" s="284"/>
      <c r="L3" s="283"/>
      <c r="M3" s="284"/>
      <c r="N3" s="21" t="s">
        <v>13</v>
      </c>
      <c r="O3" s="22" t="s">
        <v>14</v>
      </c>
      <c r="P3" s="23" t="s">
        <v>15</v>
      </c>
      <c r="Q3" s="24"/>
      <c r="R3" s="285" t="s">
        <v>16</v>
      </c>
      <c r="S3" s="286"/>
      <c r="T3" s="287" t="s">
        <v>17</v>
      </c>
      <c r="U3" s="288"/>
      <c r="V3" s="25" t="s">
        <v>18</v>
      </c>
      <c r="AS3" s="2"/>
      <c r="AT3" s="1"/>
    </row>
    <row r="4" spans="1:46" ht="15">
      <c r="A4" s="26" t="s">
        <v>9</v>
      </c>
      <c r="B4" s="27" t="s">
        <v>88</v>
      </c>
      <c r="C4" s="28" t="s">
        <v>60</v>
      </c>
      <c r="D4" s="29"/>
      <c r="E4" s="30"/>
      <c r="F4" s="31"/>
      <c r="G4" s="32"/>
      <c r="H4" s="31"/>
      <c r="I4" s="32"/>
      <c r="J4" s="31"/>
      <c r="K4" s="32"/>
      <c r="L4" s="31"/>
      <c r="M4" s="32"/>
      <c r="N4" s="33">
        <v>2</v>
      </c>
      <c r="O4" s="34">
        <v>0</v>
      </c>
      <c r="P4" s="35"/>
      <c r="Q4" s="36"/>
      <c r="R4" s="289">
        <v>1</v>
      </c>
      <c r="S4" s="290"/>
      <c r="T4" s="37"/>
      <c r="U4" s="37"/>
      <c r="V4" s="38"/>
      <c r="AS4" s="2"/>
      <c r="AT4" s="1"/>
    </row>
    <row r="5" spans="1:46" ht="15">
      <c r="A5" s="39" t="s">
        <v>10</v>
      </c>
      <c r="B5" s="27" t="s">
        <v>98</v>
      </c>
      <c r="C5" s="28" t="s">
        <v>19</v>
      </c>
      <c r="D5" s="40"/>
      <c r="E5" s="41"/>
      <c r="F5" s="42"/>
      <c r="G5" s="43"/>
      <c r="H5" s="40"/>
      <c r="I5" s="41"/>
      <c r="J5" s="40"/>
      <c r="K5" s="41"/>
      <c r="L5" s="40"/>
      <c r="M5" s="41"/>
      <c r="N5" s="33">
        <v>1</v>
      </c>
      <c r="O5" s="34">
        <v>1</v>
      </c>
      <c r="P5" s="35"/>
      <c r="Q5" s="36"/>
      <c r="R5" s="289">
        <v>2</v>
      </c>
      <c r="S5" s="290"/>
      <c r="T5" s="37"/>
      <c r="U5" s="37"/>
      <c r="V5" s="38"/>
      <c r="AS5" s="2"/>
      <c r="AT5" s="1"/>
    </row>
    <row r="6" spans="1:45" ht="15">
      <c r="A6" s="39" t="s">
        <v>11</v>
      </c>
      <c r="B6" s="27" t="s">
        <v>109</v>
      </c>
      <c r="C6" s="28" t="s">
        <v>35</v>
      </c>
      <c r="D6" s="40"/>
      <c r="E6" s="41"/>
      <c r="F6" s="40"/>
      <c r="G6" s="41"/>
      <c r="H6" s="42"/>
      <c r="I6" s="43"/>
      <c r="J6" s="40"/>
      <c r="K6" s="41"/>
      <c r="L6" s="40"/>
      <c r="M6" s="41"/>
      <c r="N6" s="33">
        <v>0</v>
      </c>
      <c r="O6" s="34">
        <v>2</v>
      </c>
      <c r="P6" s="35"/>
      <c r="Q6" s="36"/>
      <c r="R6" s="289">
        <v>3</v>
      </c>
      <c r="S6" s="290"/>
      <c r="T6" s="37"/>
      <c r="U6" s="37"/>
      <c r="V6" s="38"/>
      <c r="AS6" s="2"/>
    </row>
    <row r="7" spans="1:45" ht="15.75" thickBot="1">
      <c r="A7" s="39" t="s">
        <v>12</v>
      </c>
      <c r="B7" s="44"/>
      <c r="C7" s="28"/>
      <c r="D7" s="40"/>
      <c r="E7" s="41"/>
      <c r="F7" s="40"/>
      <c r="G7" s="41"/>
      <c r="H7" s="40"/>
      <c r="I7" s="41"/>
      <c r="J7" s="42"/>
      <c r="K7" s="43"/>
      <c r="L7" s="40"/>
      <c r="M7" s="41"/>
      <c r="N7" s="33"/>
      <c r="O7" s="34"/>
      <c r="P7" s="35"/>
      <c r="Q7" s="36"/>
      <c r="R7" s="291"/>
      <c r="S7" s="292"/>
      <c r="T7" s="37"/>
      <c r="U7" s="37"/>
      <c r="V7" s="38"/>
      <c r="AS7" s="2"/>
    </row>
    <row r="8" spans="1:45" ht="15" thickTop="1">
      <c r="A8" s="45"/>
      <c r="B8" s="46" t="s">
        <v>33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  <c r="S8" s="49"/>
      <c r="T8" s="50"/>
      <c r="U8" s="51"/>
      <c r="V8" s="52"/>
      <c r="W8" s="51"/>
      <c r="X8" s="53"/>
      <c r="AS8" s="2"/>
    </row>
    <row r="9" spans="1:45" ht="15" thickBot="1">
      <c r="A9" s="54"/>
      <c r="B9" s="55" t="s">
        <v>20</v>
      </c>
      <c r="C9" s="56"/>
      <c r="D9" s="128" t="s">
        <v>66</v>
      </c>
      <c r="E9" s="57"/>
      <c r="F9" s="293" t="s">
        <v>21</v>
      </c>
      <c r="G9" s="294"/>
      <c r="H9" s="265" t="s">
        <v>22</v>
      </c>
      <c r="I9" s="266"/>
      <c r="J9" s="293" t="s">
        <v>23</v>
      </c>
      <c r="K9" s="266"/>
      <c r="L9" s="293" t="s">
        <v>24</v>
      </c>
      <c r="M9" s="266"/>
      <c r="N9" s="293" t="s">
        <v>25</v>
      </c>
      <c r="O9" s="266"/>
      <c r="P9" s="267"/>
      <c r="Q9" s="268"/>
      <c r="S9" s="58"/>
      <c r="T9" s="59"/>
      <c r="U9" s="60"/>
      <c r="V9" s="25"/>
      <c r="AS9" s="2"/>
    </row>
    <row r="10" spans="1:45" ht="15">
      <c r="A10" s="61" t="s">
        <v>27</v>
      </c>
      <c r="B10" s="62" t="str">
        <f>IF(B4&gt;"",B4,"")</f>
        <v>Lauri Oja</v>
      </c>
      <c r="C10" s="62" t="str">
        <f>IF(B6&gt;"",B6,"")</f>
        <v>Luong Diep</v>
      </c>
      <c r="D10" s="129">
        <v>2</v>
      </c>
      <c r="E10" s="64"/>
      <c r="F10" s="299">
        <v>3</v>
      </c>
      <c r="G10" s="300"/>
      <c r="H10" s="301">
        <v>5</v>
      </c>
      <c r="I10" s="302"/>
      <c r="J10" s="301">
        <v>10</v>
      </c>
      <c r="K10" s="302"/>
      <c r="L10" s="301"/>
      <c r="M10" s="302"/>
      <c r="N10" s="295"/>
      <c r="O10" s="296"/>
      <c r="P10" s="65"/>
      <c r="Q10" s="66"/>
      <c r="R10" s="67"/>
      <c r="S10" s="68"/>
      <c r="T10" s="69"/>
      <c r="U10" s="70"/>
      <c r="V10" s="71"/>
      <c r="Y10" s="72"/>
      <c r="Z10" s="73"/>
      <c r="AA10" s="72"/>
      <c r="AB10" s="73"/>
      <c r="AC10" s="72"/>
      <c r="AD10" s="73"/>
      <c r="AE10" s="72"/>
      <c r="AF10" s="73"/>
      <c r="AG10" s="72"/>
      <c r="AH10" s="73"/>
      <c r="AS10" s="17"/>
    </row>
    <row r="11" spans="1:45" ht="15">
      <c r="A11" s="61" t="s">
        <v>28</v>
      </c>
      <c r="B11" s="62"/>
      <c r="C11" s="62">
        <f>IF(B7&gt;"",B7,"")</f>
      </c>
      <c r="D11" s="130"/>
      <c r="E11" s="64"/>
      <c r="F11" s="297"/>
      <c r="G11" s="298"/>
      <c r="H11" s="297"/>
      <c r="I11" s="298"/>
      <c r="J11" s="297"/>
      <c r="K11" s="298"/>
      <c r="L11" s="297"/>
      <c r="M11" s="298"/>
      <c r="N11" s="297"/>
      <c r="O11" s="298"/>
      <c r="P11" s="65"/>
      <c r="Q11" s="66"/>
      <c r="R11" s="75"/>
      <c r="S11" s="76"/>
      <c r="T11" s="69"/>
      <c r="U11" s="70"/>
      <c r="V11" s="71"/>
      <c r="Y11" s="77"/>
      <c r="Z11" s="78"/>
      <c r="AA11" s="77"/>
      <c r="AB11" s="78"/>
      <c r="AC11" s="77"/>
      <c r="AD11" s="78"/>
      <c r="AE11" s="77"/>
      <c r="AF11" s="78"/>
      <c r="AG11" s="77"/>
      <c r="AH11" s="78"/>
      <c r="AS11" s="17"/>
    </row>
    <row r="12" spans="1:45" ht="15.75" thickBot="1">
      <c r="A12" s="61" t="s">
        <v>29</v>
      </c>
      <c r="B12" s="79"/>
      <c r="C12" s="79">
        <f>IF(B7&gt;"",B7,"")</f>
      </c>
      <c r="D12" s="131"/>
      <c r="E12" s="57"/>
      <c r="F12" s="303"/>
      <c r="G12" s="304"/>
      <c r="H12" s="303"/>
      <c r="I12" s="304"/>
      <c r="J12" s="303"/>
      <c r="K12" s="304"/>
      <c r="L12" s="303"/>
      <c r="M12" s="304"/>
      <c r="N12" s="303"/>
      <c r="O12" s="304"/>
      <c r="P12" s="65"/>
      <c r="Q12" s="66"/>
      <c r="R12" s="75"/>
      <c r="S12" s="76"/>
      <c r="T12" s="69"/>
      <c r="U12" s="70"/>
      <c r="V12" s="71"/>
      <c r="Y12" s="77"/>
      <c r="Z12" s="78"/>
      <c r="AA12" s="77"/>
      <c r="AB12" s="78"/>
      <c r="AC12" s="77"/>
      <c r="AD12" s="78"/>
      <c r="AE12" s="77"/>
      <c r="AF12" s="78"/>
      <c r="AG12" s="77"/>
      <c r="AH12" s="78"/>
      <c r="AS12" s="17"/>
    </row>
    <row r="13" spans="1:34" ht="15">
      <c r="A13" s="61" t="s">
        <v>30</v>
      </c>
      <c r="B13" s="62" t="str">
        <f>IF(B5&gt;"",B5,"")</f>
        <v>Mikael Frejborg</v>
      </c>
      <c r="C13" s="62" t="str">
        <f>IF(B6&gt;"",B6,"")</f>
        <v>Luong Diep</v>
      </c>
      <c r="D13" s="129">
        <v>1</v>
      </c>
      <c r="E13" s="64"/>
      <c r="F13" s="301">
        <v>-2</v>
      </c>
      <c r="G13" s="302"/>
      <c r="H13" s="301">
        <v>8</v>
      </c>
      <c r="I13" s="302"/>
      <c r="J13" s="301">
        <v>7</v>
      </c>
      <c r="K13" s="302"/>
      <c r="L13" s="301">
        <v>3</v>
      </c>
      <c r="M13" s="302"/>
      <c r="N13" s="301"/>
      <c r="O13" s="302"/>
      <c r="P13" s="65"/>
      <c r="Q13" s="66"/>
      <c r="R13" s="75"/>
      <c r="S13" s="76"/>
      <c r="T13" s="69"/>
      <c r="U13" s="70"/>
      <c r="V13" s="71"/>
      <c r="Y13" s="77"/>
      <c r="Z13" s="78"/>
      <c r="AA13" s="77"/>
      <c r="AB13" s="78"/>
      <c r="AC13" s="77"/>
      <c r="AD13" s="78"/>
      <c r="AE13" s="77"/>
      <c r="AF13" s="78"/>
      <c r="AG13" s="77"/>
      <c r="AH13" s="78"/>
    </row>
    <row r="14" spans="1:34" ht="15">
      <c r="A14" s="61" t="s">
        <v>31</v>
      </c>
      <c r="B14" s="62" t="str">
        <f>IF(B4&gt;"",B4,"")</f>
        <v>Lauri Oja</v>
      </c>
      <c r="C14" s="62" t="str">
        <f>IF(B5&gt;"",B5,"")</f>
        <v>Mikael Frejborg</v>
      </c>
      <c r="D14" s="130">
        <v>3</v>
      </c>
      <c r="E14" s="64"/>
      <c r="F14" s="297">
        <v>4</v>
      </c>
      <c r="G14" s="298"/>
      <c r="H14" s="297">
        <v>-10</v>
      </c>
      <c r="I14" s="298"/>
      <c r="J14" s="307">
        <v>10</v>
      </c>
      <c r="K14" s="308"/>
      <c r="L14" s="297">
        <v>10</v>
      </c>
      <c r="M14" s="298"/>
      <c r="N14" s="297"/>
      <c r="O14" s="298"/>
      <c r="P14" s="65"/>
      <c r="Q14" s="66"/>
      <c r="R14" s="75"/>
      <c r="S14" s="76"/>
      <c r="T14" s="69"/>
      <c r="U14" s="70"/>
      <c r="V14" s="71"/>
      <c r="Y14" s="77"/>
      <c r="Z14" s="78"/>
      <c r="AA14" s="77"/>
      <c r="AB14" s="78"/>
      <c r="AC14" s="77"/>
      <c r="AD14" s="78"/>
      <c r="AE14" s="77"/>
      <c r="AF14" s="78"/>
      <c r="AG14" s="77"/>
      <c r="AH14" s="78"/>
    </row>
    <row r="15" spans="1:34" ht="15.75" thickBot="1">
      <c r="A15" s="80" t="s">
        <v>32</v>
      </c>
      <c r="B15" s="81"/>
      <c r="C15" s="81">
        <f>IF(B7&gt;"",B7,"")</f>
      </c>
      <c r="D15" s="82"/>
      <c r="E15" s="83"/>
      <c r="F15" s="305"/>
      <c r="G15" s="306"/>
      <c r="H15" s="305"/>
      <c r="I15" s="306"/>
      <c r="J15" s="305"/>
      <c r="K15" s="306"/>
      <c r="L15" s="305"/>
      <c r="M15" s="306"/>
      <c r="N15" s="305"/>
      <c r="O15" s="306"/>
      <c r="P15" s="84"/>
      <c r="Q15" s="85"/>
      <c r="R15" s="86"/>
      <c r="S15" s="16"/>
      <c r="T15" s="69"/>
      <c r="U15" s="70"/>
      <c r="V15" s="71"/>
      <c r="Y15" s="87"/>
      <c r="Z15" s="88"/>
      <c r="AA15" s="87"/>
      <c r="AB15" s="88"/>
      <c r="AC15" s="87"/>
      <c r="AD15" s="88"/>
      <c r="AE15" s="87"/>
      <c r="AF15" s="88"/>
      <c r="AG15" s="87"/>
      <c r="AH15" s="88"/>
    </row>
    <row r="16" ht="15.75" thickBot="1" thickTop="1"/>
    <row r="17" spans="1:19" ht="15.75" thickTop="1">
      <c r="A17" s="3"/>
      <c r="B17" s="4" t="s">
        <v>55</v>
      </c>
      <c r="C17" s="5"/>
      <c r="D17" s="5"/>
      <c r="E17" s="5"/>
      <c r="F17" s="6"/>
      <c r="G17" s="5" t="s">
        <v>82</v>
      </c>
      <c r="H17" s="7"/>
      <c r="I17" s="8"/>
      <c r="J17" s="271" t="s">
        <v>108</v>
      </c>
      <c r="K17" s="271"/>
      <c r="L17" s="271"/>
      <c r="M17" s="272"/>
      <c r="N17" s="9" t="s">
        <v>84</v>
      </c>
      <c r="O17" s="10"/>
      <c r="P17" s="273" t="s">
        <v>38</v>
      </c>
      <c r="Q17" s="273"/>
      <c r="R17" s="273"/>
      <c r="S17" s="274"/>
    </row>
    <row r="18" spans="1:19" ht="15.75" thickBot="1">
      <c r="A18" s="11"/>
      <c r="B18" s="12" t="s">
        <v>35</v>
      </c>
      <c r="C18" s="13" t="s">
        <v>4</v>
      </c>
      <c r="D18" s="275"/>
      <c r="E18" s="275"/>
      <c r="F18" s="276"/>
      <c r="G18" s="277" t="s">
        <v>85</v>
      </c>
      <c r="H18" s="278"/>
      <c r="I18" s="278"/>
      <c r="J18" s="279">
        <v>39173</v>
      </c>
      <c r="K18" s="279"/>
      <c r="L18" s="279"/>
      <c r="M18" s="280"/>
      <c r="N18" s="14" t="s">
        <v>86</v>
      </c>
      <c r="O18" s="15"/>
      <c r="P18" s="281"/>
      <c r="Q18" s="281"/>
      <c r="R18" s="281"/>
      <c r="S18" s="282"/>
    </row>
    <row r="19" spans="1:22" ht="15" thickTop="1">
      <c r="A19" s="18"/>
      <c r="B19" s="19" t="s">
        <v>8</v>
      </c>
      <c r="C19" s="20" t="s">
        <v>0</v>
      </c>
      <c r="D19" s="283"/>
      <c r="E19" s="284"/>
      <c r="F19" s="283"/>
      <c r="G19" s="284"/>
      <c r="H19" s="283"/>
      <c r="I19" s="284"/>
      <c r="J19" s="283"/>
      <c r="K19" s="284"/>
      <c r="L19" s="283"/>
      <c r="M19" s="284"/>
      <c r="N19" s="21" t="s">
        <v>13</v>
      </c>
      <c r="O19" s="22" t="s">
        <v>14</v>
      </c>
      <c r="P19" s="23"/>
      <c r="Q19" s="24"/>
      <c r="R19" s="285" t="s">
        <v>225</v>
      </c>
      <c r="S19" s="286"/>
      <c r="T19" s="287"/>
      <c r="U19" s="288"/>
      <c r="V19" s="25"/>
    </row>
    <row r="20" spans="1:22" ht="15">
      <c r="A20" s="26" t="s">
        <v>9</v>
      </c>
      <c r="B20" s="27" t="s">
        <v>97</v>
      </c>
      <c r="C20" s="28" t="s">
        <v>60</v>
      </c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>
        <v>1</v>
      </c>
      <c r="O20" s="34">
        <v>1</v>
      </c>
      <c r="P20" s="35"/>
      <c r="Q20" s="36"/>
      <c r="R20" s="289">
        <v>2</v>
      </c>
      <c r="S20" s="290"/>
      <c r="T20" s="37"/>
      <c r="U20" s="37"/>
      <c r="V20" s="38"/>
    </row>
    <row r="21" spans="1:22" ht="15">
      <c r="A21" s="39" t="s">
        <v>10</v>
      </c>
      <c r="B21" s="27" t="s">
        <v>110</v>
      </c>
      <c r="C21" s="28" t="s">
        <v>35</v>
      </c>
      <c r="D21" s="40"/>
      <c r="E21" s="41"/>
      <c r="F21" s="42"/>
      <c r="G21" s="43"/>
      <c r="H21" s="40"/>
      <c r="I21" s="41"/>
      <c r="J21" s="40"/>
      <c r="K21" s="41"/>
      <c r="L21" s="40"/>
      <c r="M21" s="41"/>
      <c r="N21" s="33">
        <v>2</v>
      </c>
      <c r="O21" s="34">
        <v>0</v>
      </c>
      <c r="P21" s="35"/>
      <c r="Q21" s="36"/>
      <c r="R21" s="289">
        <v>1</v>
      </c>
      <c r="S21" s="290"/>
      <c r="T21" s="37"/>
      <c r="U21" s="37"/>
      <c r="V21" s="38"/>
    </row>
    <row r="22" spans="1:22" ht="15">
      <c r="A22" s="39" t="s">
        <v>11</v>
      </c>
      <c r="B22" s="27" t="s">
        <v>93</v>
      </c>
      <c r="C22" s="28" t="s">
        <v>69</v>
      </c>
      <c r="D22" s="40"/>
      <c r="E22" s="41"/>
      <c r="F22" s="40"/>
      <c r="G22" s="41"/>
      <c r="H22" s="42"/>
      <c r="I22" s="43"/>
      <c r="J22" s="40"/>
      <c r="K22" s="41"/>
      <c r="L22" s="40"/>
      <c r="M22" s="41"/>
      <c r="N22" s="33">
        <v>0</v>
      </c>
      <c r="O22" s="34">
        <v>2</v>
      </c>
      <c r="P22" s="35"/>
      <c r="Q22" s="36"/>
      <c r="R22" s="289">
        <v>3</v>
      </c>
      <c r="S22" s="290"/>
      <c r="T22" s="37"/>
      <c r="U22" s="37"/>
      <c r="V22" s="38"/>
    </row>
    <row r="23" spans="1:22" ht="15.75" thickBot="1">
      <c r="A23" s="39" t="s">
        <v>12</v>
      </c>
      <c r="B23" s="44"/>
      <c r="C23" s="28"/>
      <c r="D23" s="40"/>
      <c r="E23" s="41"/>
      <c r="F23" s="40"/>
      <c r="G23" s="41"/>
      <c r="H23" s="40"/>
      <c r="I23" s="41"/>
      <c r="J23" s="42"/>
      <c r="K23" s="43"/>
      <c r="L23" s="40"/>
      <c r="M23" s="41"/>
      <c r="N23" s="33"/>
      <c r="O23" s="34"/>
      <c r="P23" s="35"/>
      <c r="Q23" s="36"/>
      <c r="R23" s="291"/>
      <c r="S23" s="292"/>
      <c r="T23" s="37"/>
      <c r="U23" s="37"/>
      <c r="V23" s="38"/>
    </row>
    <row r="24" spans="1:24" ht="15" thickTop="1">
      <c r="A24" s="45"/>
      <c r="B24" s="46" t="s">
        <v>33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1"/>
      <c r="V24" s="52"/>
      <c r="W24" s="51"/>
      <c r="X24" s="53"/>
    </row>
    <row r="25" spans="1:22" ht="15" thickBot="1">
      <c r="A25" s="54"/>
      <c r="B25" s="55"/>
      <c r="C25" s="56"/>
      <c r="D25" s="128" t="s">
        <v>66</v>
      </c>
      <c r="E25" s="57"/>
      <c r="F25" s="293" t="s">
        <v>21</v>
      </c>
      <c r="G25" s="294"/>
      <c r="H25" s="265" t="s">
        <v>22</v>
      </c>
      <c r="I25" s="266"/>
      <c r="J25" s="293" t="s">
        <v>23</v>
      </c>
      <c r="K25" s="266"/>
      <c r="L25" s="293" t="s">
        <v>24</v>
      </c>
      <c r="M25" s="266"/>
      <c r="N25" s="293" t="s">
        <v>25</v>
      </c>
      <c r="O25" s="266"/>
      <c r="P25" s="267"/>
      <c r="Q25" s="268"/>
      <c r="S25" s="58"/>
      <c r="T25" s="59"/>
      <c r="U25" s="60"/>
      <c r="V25" s="25"/>
    </row>
    <row r="26" spans="1:34" ht="15">
      <c r="A26" s="61" t="s">
        <v>27</v>
      </c>
      <c r="B26" s="62" t="s">
        <v>97</v>
      </c>
      <c r="C26" s="62" t="s">
        <v>93</v>
      </c>
      <c r="D26" s="129">
        <v>2</v>
      </c>
      <c r="E26" s="64"/>
      <c r="F26" s="299">
        <v>6</v>
      </c>
      <c r="G26" s="300"/>
      <c r="H26" s="301">
        <v>4</v>
      </c>
      <c r="I26" s="302"/>
      <c r="J26" s="301">
        <v>7</v>
      </c>
      <c r="K26" s="302"/>
      <c r="L26" s="301"/>
      <c r="M26" s="302"/>
      <c r="N26" s="295"/>
      <c r="O26" s="296"/>
      <c r="P26" s="65"/>
      <c r="Q26" s="66"/>
      <c r="R26" s="67"/>
      <c r="S26" s="68"/>
      <c r="T26" s="69"/>
      <c r="U26" s="70"/>
      <c r="V26" s="71"/>
      <c r="Y26" s="72"/>
      <c r="Z26" s="73"/>
      <c r="AA26" s="72"/>
      <c r="AB26" s="73"/>
      <c r="AC26" s="72"/>
      <c r="AD26" s="73"/>
      <c r="AE26" s="72"/>
      <c r="AF26" s="73"/>
      <c r="AG26" s="72"/>
      <c r="AH26" s="73"/>
    </row>
    <row r="27" spans="1:34" ht="15">
      <c r="A27" s="61" t="s">
        <v>28</v>
      </c>
      <c r="B27" s="62"/>
      <c r="C27" s="62"/>
      <c r="D27" s="130"/>
      <c r="E27" s="64"/>
      <c r="F27" s="297"/>
      <c r="G27" s="298"/>
      <c r="H27" s="297"/>
      <c r="I27" s="298"/>
      <c r="J27" s="297"/>
      <c r="K27" s="298"/>
      <c r="L27" s="297"/>
      <c r="M27" s="298"/>
      <c r="N27" s="297"/>
      <c r="O27" s="298"/>
      <c r="P27" s="65"/>
      <c r="Q27" s="66"/>
      <c r="R27" s="75"/>
      <c r="S27" s="76"/>
      <c r="T27" s="69"/>
      <c r="U27" s="70"/>
      <c r="V27" s="71"/>
      <c r="Y27" s="77"/>
      <c r="Z27" s="78"/>
      <c r="AA27" s="77"/>
      <c r="AB27" s="78"/>
      <c r="AC27" s="77"/>
      <c r="AD27" s="78"/>
      <c r="AE27" s="77"/>
      <c r="AF27" s="78"/>
      <c r="AG27" s="77"/>
      <c r="AH27" s="78"/>
    </row>
    <row r="28" spans="1:34" ht="15.75" thickBot="1">
      <c r="A28" s="61" t="s">
        <v>29</v>
      </c>
      <c r="B28" s="79"/>
      <c r="C28" s="79"/>
      <c r="D28" s="131"/>
      <c r="E28" s="57"/>
      <c r="F28" s="303"/>
      <c r="G28" s="304"/>
      <c r="H28" s="303"/>
      <c r="I28" s="304"/>
      <c r="J28" s="303"/>
      <c r="K28" s="304"/>
      <c r="L28" s="303"/>
      <c r="M28" s="304"/>
      <c r="N28" s="303"/>
      <c r="O28" s="304"/>
      <c r="P28" s="65"/>
      <c r="Q28" s="66"/>
      <c r="R28" s="75"/>
      <c r="S28" s="76"/>
      <c r="T28" s="69"/>
      <c r="U28" s="70"/>
      <c r="V28" s="71"/>
      <c r="Y28" s="77"/>
      <c r="Z28" s="78"/>
      <c r="AA28" s="77"/>
      <c r="AB28" s="78"/>
      <c r="AC28" s="77"/>
      <c r="AD28" s="78"/>
      <c r="AE28" s="77"/>
      <c r="AF28" s="78"/>
      <c r="AG28" s="77"/>
      <c r="AH28" s="78"/>
    </row>
    <row r="29" spans="1:34" ht="15">
      <c r="A29" s="61" t="s">
        <v>30</v>
      </c>
      <c r="B29" s="62" t="s">
        <v>110</v>
      </c>
      <c r="C29" s="62" t="s">
        <v>93</v>
      </c>
      <c r="D29" s="129">
        <v>1</v>
      </c>
      <c r="E29" s="64"/>
      <c r="F29" s="301">
        <v>-4</v>
      </c>
      <c r="G29" s="302"/>
      <c r="H29" s="301">
        <v>5</v>
      </c>
      <c r="I29" s="302"/>
      <c r="J29" s="301">
        <v>7</v>
      </c>
      <c r="K29" s="302"/>
      <c r="L29" s="301">
        <v>9</v>
      </c>
      <c r="M29" s="302"/>
      <c r="N29" s="301"/>
      <c r="O29" s="302"/>
      <c r="P29" s="65"/>
      <c r="Q29" s="66"/>
      <c r="R29" s="75"/>
      <c r="S29" s="76"/>
      <c r="T29" s="69"/>
      <c r="U29" s="70"/>
      <c r="V29" s="71"/>
      <c r="Y29" s="77"/>
      <c r="Z29" s="78"/>
      <c r="AA29" s="77"/>
      <c r="AB29" s="78"/>
      <c r="AC29" s="77"/>
      <c r="AD29" s="78"/>
      <c r="AE29" s="77"/>
      <c r="AF29" s="78"/>
      <c r="AG29" s="77"/>
      <c r="AH29" s="78"/>
    </row>
    <row r="30" spans="1:34" ht="15">
      <c r="A30" s="61" t="s">
        <v>31</v>
      </c>
      <c r="B30" s="62" t="s">
        <v>97</v>
      </c>
      <c r="C30" s="62" t="s">
        <v>110</v>
      </c>
      <c r="D30" s="130">
        <v>3</v>
      </c>
      <c r="E30" s="64"/>
      <c r="F30" s="297">
        <v>-7</v>
      </c>
      <c r="G30" s="298"/>
      <c r="H30" s="297">
        <v>-8</v>
      </c>
      <c r="I30" s="298"/>
      <c r="J30" s="307">
        <v>7</v>
      </c>
      <c r="K30" s="308"/>
      <c r="L30" s="297">
        <v>-9</v>
      </c>
      <c r="M30" s="298"/>
      <c r="N30" s="297"/>
      <c r="O30" s="298"/>
      <c r="P30" s="65"/>
      <c r="Q30" s="66"/>
      <c r="R30" s="75"/>
      <c r="S30" s="76"/>
      <c r="T30" s="69"/>
      <c r="U30" s="70"/>
      <c r="V30" s="71"/>
      <c r="Y30" s="77"/>
      <c r="Z30" s="78"/>
      <c r="AA30" s="77"/>
      <c r="AB30" s="78"/>
      <c r="AC30" s="77"/>
      <c r="AD30" s="78"/>
      <c r="AE30" s="77"/>
      <c r="AF30" s="78"/>
      <c r="AG30" s="77"/>
      <c r="AH30" s="78"/>
    </row>
    <row r="31" spans="1:34" ht="15.75" thickBot="1">
      <c r="A31" s="80" t="s">
        <v>32</v>
      </c>
      <c r="B31" s="81"/>
      <c r="C31" s="81"/>
      <c r="D31" s="132"/>
      <c r="E31" s="83"/>
      <c r="F31" s="305"/>
      <c r="G31" s="306"/>
      <c r="H31" s="305"/>
      <c r="I31" s="306"/>
      <c r="J31" s="305"/>
      <c r="K31" s="306"/>
      <c r="L31" s="305"/>
      <c r="M31" s="306"/>
      <c r="N31" s="305"/>
      <c r="O31" s="306"/>
      <c r="P31" s="84"/>
      <c r="Q31" s="85"/>
      <c r="R31" s="86"/>
      <c r="S31" s="16"/>
      <c r="T31" s="69"/>
      <c r="U31" s="70"/>
      <c r="V31" s="71"/>
      <c r="Y31" s="87"/>
      <c r="Z31" s="88"/>
      <c r="AA31" s="87"/>
      <c r="AB31" s="88"/>
      <c r="AC31" s="87"/>
      <c r="AD31" s="88"/>
      <c r="AE31" s="87"/>
      <c r="AF31" s="88"/>
      <c r="AG31" s="87"/>
      <c r="AH31" s="88"/>
    </row>
    <row r="32" ht="15.75" thickBot="1" thickTop="1"/>
    <row r="33" spans="1:19" ht="15.75" thickTop="1">
      <c r="A33" s="3"/>
      <c r="B33" s="4"/>
      <c r="C33" s="5"/>
      <c r="D33" s="5"/>
      <c r="E33" s="5"/>
      <c r="F33" s="6"/>
      <c r="G33" s="5"/>
      <c r="H33" s="7"/>
      <c r="I33" s="8"/>
      <c r="J33" s="271"/>
      <c r="K33" s="271"/>
      <c r="L33" s="271"/>
      <c r="M33" s="272"/>
      <c r="N33" s="9"/>
      <c r="O33" s="10"/>
      <c r="P33" s="273"/>
      <c r="Q33" s="273"/>
      <c r="R33" s="273"/>
      <c r="S33" s="274"/>
    </row>
    <row r="34" spans="1:19" ht="15.75" thickBot="1">
      <c r="A34" s="11"/>
      <c r="B34" s="12"/>
      <c r="C34" s="13"/>
      <c r="D34" s="275"/>
      <c r="E34" s="275"/>
      <c r="F34" s="276"/>
      <c r="G34" s="277"/>
      <c r="H34" s="278"/>
      <c r="I34" s="278"/>
      <c r="J34" s="279"/>
      <c r="K34" s="279"/>
      <c r="L34" s="279"/>
      <c r="M34" s="280"/>
      <c r="N34" s="14"/>
      <c r="O34" s="15"/>
      <c r="P34" s="281"/>
      <c r="Q34" s="281"/>
      <c r="R34" s="281"/>
      <c r="S34" s="282"/>
    </row>
    <row r="35" spans="1:22" ht="15" thickTop="1">
      <c r="A35" s="18"/>
      <c r="B35" s="19"/>
      <c r="C35" s="20"/>
      <c r="D35" s="283"/>
      <c r="E35" s="284"/>
      <c r="F35" s="283"/>
      <c r="G35" s="284"/>
      <c r="H35" s="283"/>
      <c r="I35" s="284"/>
      <c r="J35" s="283"/>
      <c r="K35" s="284"/>
      <c r="L35" s="283"/>
      <c r="M35" s="284"/>
      <c r="N35" s="21"/>
      <c r="O35" s="22"/>
      <c r="P35" s="23"/>
      <c r="Q35" s="24"/>
      <c r="R35" s="285"/>
      <c r="S35" s="286"/>
      <c r="T35" s="287"/>
      <c r="U35" s="288"/>
      <c r="V35" s="25"/>
    </row>
    <row r="36" spans="1:22" ht="15">
      <c r="A36" s="26" t="s">
        <v>9</v>
      </c>
      <c r="B36" s="27"/>
      <c r="C36" s="28"/>
      <c r="D36" s="29"/>
      <c r="E36" s="30"/>
      <c r="F36" s="31"/>
      <c r="G36" s="32"/>
      <c r="H36" s="31"/>
      <c r="I36" s="32"/>
      <c r="J36" s="31"/>
      <c r="K36" s="32"/>
      <c r="L36" s="31"/>
      <c r="M36" s="32"/>
      <c r="N36" s="33"/>
      <c r="O36" s="34"/>
      <c r="P36" s="35"/>
      <c r="Q36" s="36"/>
      <c r="R36" s="289"/>
      <c r="S36" s="290"/>
      <c r="T36" s="37"/>
      <c r="U36" s="37"/>
      <c r="V36" s="38"/>
    </row>
    <row r="37" spans="1:22" ht="15">
      <c r="A37" s="39" t="s">
        <v>10</v>
      </c>
      <c r="B37" s="27"/>
      <c r="C37" s="28"/>
      <c r="D37" s="40"/>
      <c r="E37" s="41"/>
      <c r="F37" s="42"/>
      <c r="G37" s="43"/>
      <c r="H37" s="40"/>
      <c r="I37" s="41"/>
      <c r="J37" s="40"/>
      <c r="K37" s="41"/>
      <c r="L37" s="40"/>
      <c r="M37" s="41"/>
      <c r="N37" s="33"/>
      <c r="O37" s="34"/>
      <c r="P37" s="35"/>
      <c r="Q37" s="36"/>
      <c r="R37" s="289"/>
      <c r="S37" s="290"/>
      <c r="T37" s="37"/>
      <c r="U37" s="37"/>
      <c r="V37" s="38"/>
    </row>
    <row r="38" spans="1:22" ht="15">
      <c r="A38" s="39" t="s">
        <v>11</v>
      </c>
      <c r="B38" s="27"/>
      <c r="C38" s="28"/>
      <c r="D38" s="40"/>
      <c r="E38" s="41"/>
      <c r="F38" s="40"/>
      <c r="G38" s="41"/>
      <c r="H38" s="42"/>
      <c r="I38" s="43"/>
      <c r="J38" s="40"/>
      <c r="K38" s="41"/>
      <c r="L38" s="40"/>
      <c r="M38" s="41"/>
      <c r="N38" s="33"/>
      <c r="O38" s="34"/>
      <c r="P38" s="35"/>
      <c r="Q38" s="36"/>
      <c r="R38" s="289"/>
      <c r="S38" s="290"/>
      <c r="T38" s="37"/>
      <c r="U38" s="37"/>
      <c r="V38" s="38"/>
    </row>
    <row r="39" spans="1:22" ht="15.75" thickBot="1">
      <c r="A39" s="39" t="s">
        <v>12</v>
      </c>
      <c r="B39" s="44"/>
      <c r="C39" s="28"/>
      <c r="D39" s="40"/>
      <c r="E39" s="41"/>
      <c r="F39" s="40"/>
      <c r="G39" s="41"/>
      <c r="H39" s="40"/>
      <c r="I39" s="41"/>
      <c r="J39" s="42"/>
      <c r="K39" s="43"/>
      <c r="L39" s="40"/>
      <c r="M39" s="41"/>
      <c r="N39" s="33"/>
      <c r="O39" s="34"/>
      <c r="P39" s="35"/>
      <c r="Q39" s="36"/>
      <c r="R39" s="291"/>
      <c r="S39" s="292"/>
      <c r="T39" s="37"/>
      <c r="U39" s="37"/>
      <c r="V39" s="38"/>
    </row>
    <row r="40" spans="1:24" ht="15" thickTop="1">
      <c r="A40" s="45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49"/>
      <c r="T40" s="50"/>
      <c r="U40" s="51"/>
      <c r="V40" s="52"/>
      <c r="W40" s="51"/>
      <c r="X40" s="53"/>
    </row>
    <row r="41" spans="1:22" ht="15" thickBot="1">
      <c r="A41" s="54"/>
      <c r="B41" s="55"/>
      <c r="C41" s="56"/>
      <c r="D41" s="128"/>
      <c r="E41" s="57"/>
      <c r="F41" s="293"/>
      <c r="G41" s="294"/>
      <c r="H41" s="265"/>
      <c r="I41" s="266"/>
      <c r="J41" s="293"/>
      <c r="K41" s="266"/>
      <c r="L41" s="293"/>
      <c r="M41" s="266"/>
      <c r="N41" s="293"/>
      <c r="O41" s="266"/>
      <c r="P41" s="267"/>
      <c r="Q41" s="268"/>
      <c r="S41" s="58"/>
      <c r="T41" s="59"/>
      <c r="U41" s="60"/>
      <c r="V41" s="25"/>
    </row>
    <row r="42" spans="1:34" ht="15">
      <c r="A42" s="61" t="s">
        <v>27</v>
      </c>
      <c r="B42" s="62"/>
      <c r="C42" s="62"/>
      <c r="D42" s="129"/>
      <c r="E42" s="64"/>
      <c r="F42" s="299"/>
      <c r="G42" s="300"/>
      <c r="H42" s="301"/>
      <c r="I42" s="302"/>
      <c r="J42" s="301"/>
      <c r="K42" s="302"/>
      <c r="L42" s="301"/>
      <c r="M42" s="302"/>
      <c r="N42" s="295"/>
      <c r="O42" s="296"/>
      <c r="P42" s="65"/>
      <c r="Q42" s="66"/>
      <c r="R42" s="67"/>
      <c r="S42" s="68"/>
      <c r="T42" s="69"/>
      <c r="U42" s="70"/>
      <c r="V42" s="71"/>
      <c r="Y42" s="72"/>
      <c r="Z42" s="73"/>
      <c r="AA42" s="72"/>
      <c r="AB42" s="73"/>
      <c r="AC42" s="72"/>
      <c r="AD42" s="73"/>
      <c r="AE42" s="72"/>
      <c r="AF42" s="73"/>
      <c r="AG42" s="72"/>
      <c r="AH42" s="73"/>
    </row>
    <row r="43" spans="1:34" ht="15">
      <c r="A43" s="61" t="s">
        <v>28</v>
      </c>
      <c r="B43" s="62"/>
      <c r="C43" s="62"/>
      <c r="D43" s="130"/>
      <c r="E43" s="64"/>
      <c r="F43" s="297"/>
      <c r="G43" s="298"/>
      <c r="H43" s="297"/>
      <c r="I43" s="298"/>
      <c r="J43" s="297"/>
      <c r="K43" s="298"/>
      <c r="L43" s="297"/>
      <c r="M43" s="298"/>
      <c r="N43" s="297"/>
      <c r="O43" s="298"/>
      <c r="P43" s="65"/>
      <c r="Q43" s="66"/>
      <c r="R43" s="75"/>
      <c r="S43" s="76"/>
      <c r="T43" s="69"/>
      <c r="U43" s="70"/>
      <c r="V43" s="71"/>
      <c r="Y43" s="77"/>
      <c r="Z43" s="78"/>
      <c r="AA43" s="77"/>
      <c r="AB43" s="78"/>
      <c r="AC43" s="77"/>
      <c r="AD43" s="78"/>
      <c r="AE43" s="77"/>
      <c r="AF43" s="78"/>
      <c r="AG43" s="77"/>
      <c r="AH43" s="78"/>
    </row>
    <row r="44" spans="1:34" ht="15.75" thickBot="1">
      <c r="A44" s="61" t="s">
        <v>29</v>
      </c>
      <c r="B44" s="79"/>
      <c r="C44" s="79"/>
      <c r="D44" s="131"/>
      <c r="E44" s="57"/>
      <c r="F44" s="303"/>
      <c r="G44" s="304"/>
      <c r="H44" s="303"/>
      <c r="I44" s="304"/>
      <c r="J44" s="303"/>
      <c r="K44" s="304"/>
      <c r="L44" s="303"/>
      <c r="M44" s="304"/>
      <c r="N44" s="303"/>
      <c r="O44" s="304"/>
      <c r="P44" s="65"/>
      <c r="Q44" s="66"/>
      <c r="R44" s="75"/>
      <c r="S44" s="76"/>
      <c r="T44" s="69"/>
      <c r="U44" s="70"/>
      <c r="V44" s="71"/>
      <c r="Y44" s="77"/>
      <c r="Z44" s="78"/>
      <c r="AA44" s="77"/>
      <c r="AB44" s="78"/>
      <c r="AC44" s="77"/>
      <c r="AD44" s="78"/>
      <c r="AE44" s="77"/>
      <c r="AF44" s="78"/>
      <c r="AG44" s="77"/>
      <c r="AH44" s="78"/>
    </row>
    <row r="45" spans="1:34" ht="15">
      <c r="A45" s="61" t="s">
        <v>30</v>
      </c>
      <c r="B45" s="62"/>
      <c r="C45" s="62"/>
      <c r="D45" s="129"/>
      <c r="E45" s="64"/>
      <c r="F45" s="301"/>
      <c r="G45" s="302"/>
      <c r="H45" s="301"/>
      <c r="I45" s="302"/>
      <c r="J45" s="301"/>
      <c r="K45" s="302"/>
      <c r="L45" s="301"/>
      <c r="M45" s="302"/>
      <c r="N45" s="301"/>
      <c r="O45" s="302"/>
      <c r="P45" s="65"/>
      <c r="Q45" s="66"/>
      <c r="R45" s="75"/>
      <c r="S45" s="76"/>
      <c r="T45" s="69"/>
      <c r="U45" s="70"/>
      <c r="V45" s="71"/>
      <c r="Y45" s="77"/>
      <c r="Z45" s="78"/>
      <c r="AA45" s="77"/>
      <c r="AB45" s="78"/>
      <c r="AC45" s="77"/>
      <c r="AD45" s="78"/>
      <c r="AE45" s="77"/>
      <c r="AF45" s="78"/>
      <c r="AG45" s="77"/>
      <c r="AH45" s="78"/>
    </row>
    <row r="46" spans="1:34" ht="15">
      <c r="A46" s="61" t="s">
        <v>31</v>
      </c>
      <c r="B46" s="62"/>
      <c r="C46" s="62"/>
      <c r="D46" s="130"/>
      <c r="E46" s="64"/>
      <c r="F46" s="297"/>
      <c r="G46" s="298"/>
      <c r="H46" s="297"/>
      <c r="I46" s="298"/>
      <c r="J46" s="307"/>
      <c r="K46" s="308"/>
      <c r="L46" s="297"/>
      <c r="M46" s="298"/>
      <c r="N46" s="297"/>
      <c r="O46" s="298"/>
      <c r="P46" s="65"/>
      <c r="Q46" s="66"/>
      <c r="R46" s="75"/>
      <c r="S46" s="76"/>
      <c r="T46" s="69"/>
      <c r="U46" s="70"/>
      <c r="V46" s="71"/>
      <c r="Y46" s="77"/>
      <c r="Z46" s="78"/>
      <c r="AA46" s="77"/>
      <c r="AB46" s="78"/>
      <c r="AC46" s="77"/>
      <c r="AD46" s="78"/>
      <c r="AE46" s="77"/>
      <c r="AF46" s="78"/>
      <c r="AG46" s="77"/>
      <c r="AH46" s="78"/>
    </row>
    <row r="47" spans="1:34" ht="15.75" thickBot="1">
      <c r="A47" s="80" t="s">
        <v>32</v>
      </c>
      <c r="B47" s="81"/>
      <c r="C47" s="81"/>
      <c r="D47" s="132"/>
      <c r="E47" s="83"/>
      <c r="F47" s="305"/>
      <c r="G47" s="306"/>
      <c r="H47" s="305"/>
      <c r="I47" s="306"/>
      <c r="J47" s="305"/>
      <c r="K47" s="306"/>
      <c r="L47" s="305"/>
      <c r="M47" s="306"/>
      <c r="N47" s="305"/>
      <c r="O47" s="306"/>
      <c r="P47" s="84"/>
      <c r="Q47" s="85"/>
      <c r="R47" s="86"/>
      <c r="S47" s="16"/>
      <c r="T47" s="69"/>
      <c r="U47" s="70"/>
      <c r="V47" s="71"/>
      <c r="Y47" s="87"/>
      <c r="Z47" s="88"/>
      <c r="AA47" s="87"/>
      <c r="AB47" s="88"/>
      <c r="AC47" s="87"/>
      <c r="AD47" s="88"/>
      <c r="AE47" s="87"/>
      <c r="AF47" s="88"/>
      <c r="AG47" s="87"/>
      <c r="AH47" s="88"/>
    </row>
    <row r="48" ht="15.75" thickBot="1" thickTop="1"/>
    <row r="49" spans="1:19" ht="15.75" thickTop="1">
      <c r="A49" s="3"/>
      <c r="B49" s="4"/>
      <c r="C49" s="5"/>
      <c r="D49" s="5"/>
      <c r="E49" s="5"/>
      <c r="F49" s="6"/>
      <c r="G49" s="5"/>
      <c r="H49" s="7"/>
      <c r="I49" s="8"/>
      <c r="J49" s="271"/>
      <c r="K49" s="271"/>
      <c r="L49" s="271"/>
      <c r="M49" s="272"/>
      <c r="N49" s="9"/>
      <c r="O49" s="10"/>
      <c r="P49" s="273"/>
      <c r="Q49" s="273"/>
      <c r="R49" s="273"/>
      <c r="S49" s="274"/>
    </row>
    <row r="50" spans="1:19" ht="15.75" thickBot="1">
      <c r="A50" s="11"/>
      <c r="B50" s="12"/>
      <c r="C50" s="13"/>
      <c r="D50" s="275"/>
      <c r="E50" s="275"/>
      <c r="F50" s="276"/>
      <c r="G50" s="277"/>
      <c r="H50" s="278"/>
      <c r="I50" s="278"/>
      <c r="J50" s="279"/>
      <c r="K50" s="279"/>
      <c r="L50" s="279"/>
      <c r="M50" s="280"/>
      <c r="N50" s="14"/>
      <c r="O50" s="15"/>
      <c r="P50" s="281"/>
      <c r="Q50" s="281"/>
      <c r="R50" s="281"/>
      <c r="S50" s="282"/>
    </row>
    <row r="51" spans="1:22" ht="15" thickTop="1">
      <c r="A51" s="18"/>
      <c r="B51" s="19"/>
      <c r="C51" s="20"/>
      <c r="D51" s="283"/>
      <c r="E51" s="284"/>
      <c r="F51" s="283"/>
      <c r="G51" s="284"/>
      <c r="H51" s="283"/>
      <c r="I51" s="284"/>
      <c r="J51" s="283"/>
      <c r="K51" s="284"/>
      <c r="L51" s="283"/>
      <c r="M51" s="284"/>
      <c r="N51" s="21"/>
      <c r="O51" s="22"/>
      <c r="P51" s="23"/>
      <c r="Q51" s="24"/>
      <c r="R51" s="285"/>
      <c r="S51" s="286"/>
      <c r="T51" s="287"/>
      <c r="U51" s="288"/>
      <c r="V51" s="25"/>
    </row>
    <row r="52" spans="1:22" ht="15">
      <c r="A52" s="26"/>
      <c r="B52" s="27"/>
      <c r="C52" s="28"/>
      <c r="D52" s="29"/>
      <c r="E52" s="30"/>
      <c r="F52" s="31"/>
      <c r="G52" s="32"/>
      <c r="H52" s="31"/>
      <c r="I52" s="32"/>
      <c r="J52" s="31"/>
      <c r="K52" s="32"/>
      <c r="L52" s="31"/>
      <c r="M52" s="32"/>
      <c r="N52" s="33"/>
      <c r="O52" s="34"/>
      <c r="P52" s="35"/>
      <c r="Q52" s="36"/>
      <c r="R52" s="289"/>
      <c r="S52" s="290"/>
      <c r="T52" s="37"/>
      <c r="U52" s="37"/>
      <c r="V52" s="38"/>
    </row>
    <row r="53" spans="1:22" ht="15">
      <c r="A53" s="39"/>
      <c r="B53" s="27"/>
      <c r="C53" s="28"/>
      <c r="D53" s="40"/>
      <c r="E53" s="41"/>
      <c r="F53" s="42"/>
      <c r="G53" s="43"/>
      <c r="H53" s="40"/>
      <c r="I53" s="41"/>
      <c r="J53" s="40"/>
      <c r="K53" s="41"/>
      <c r="L53" s="40"/>
      <c r="M53" s="41"/>
      <c r="N53" s="33"/>
      <c r="O53" s="34"/>
      <c r="P53" s="35"/>
      <c r="Q53" s="36"/>
      <c r="R53" s="289"/>
      <c r="S53" s="290"/>
      <c r="T53" s="37"/>
      <c r="U53" s="37"/>
      <c r="V53" s="38"/>
    </row>
    <row r="54" spans="1:22" ht="15">
      <c r="A54" s="39"/>
      <c r="B54" s="27"/>
      <c r="C54" s="28"/>
      <c r="D54" s="40"/>
      <c r="E54" s="41"/>
      <c r="F54" s="40"/>
      <c r="G54" s="41"/>
      <c r="H54" s="42"/>
      <c r="I54" s="43"/>
      <c r="J54" s="40"/>
      <c r="K54" s="41"/>
      <c r="L54" s="40"/>
      <c r="M54" s="41"/>
      <c r="N54" s="33"/>
      <c r="O54" s="34"/>
      <c r="P54" s="35"/>
      <c r="Q54" s="36"/>
      <c r="R54" s="289"/>
      <c r="S54" s="290"/>
      <c r="T54" s="37"/>
      <c r="U54" s="37"/>
      <c r="V54" s="38"/>
    </row>
    <row r="55" spans="1:22" ht="15.75" thickBot="1">
      <c r="A55" s="39"/>
      <c r="B55" s="44"/>
      <c r="C55" s="28"/>
      <c r="D55" s="40"/>
      <c r="E55" s="41"/>
      <c r="F55" s="40"/>
      <c r="G55" s="41"/>
      <c r="H55" s="40"/>
      <c r="I55" s="41"/>
      <c r="J55" s="42"/>
      <c r="K55" s="43"/>
      <c r="L55" s="40"/>
      <c r="M55" s="41"/>
      <c r="N55" s="33"/>
      <c r="O55" s="34"/>
      <c r="P55" s="35"/>
      <c r="Q55" s="36"/>
      <c r="R55" s="291"/>
      <c r="S55" s="292"/>
      <c r="T55" s="37"/>
      <c r="U55" s="37"/>
      <c r="V55" s="38"/>
    </row>
    <row r="56" spans="1:24" ht="15" thickTop="1">
      <c r="A56" s="4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9"/>
      <c r="T56" s="50"/>
      <c r="U56" s="51"/>
      <c r="V56" s="52"/>
      <c r="W56" s="51"/>
      <c r="X56" s="53"/>
    </row>
    <row r="57" spans="1:22" ht="15" thickBot="1">
      <c r="A57" s="54"/>
      <c r="B57" s="55"/>
      <c r="C57" s="56"/>
      <c r="D57" s="128"/>
      <c r="E57" s="57"/>
      <c r="F57" s="293"/>
      <c r="G57" s="294"/>
      <c r="H57" s="265"/>
      <c r="I57" s="266"/>
      <c r="J57" s="293"/>
      <c r="K57" s="266"/>
      <c r="L57" s="293"/>
      <c r="M57" s="266"/>
      <c r="N57" s="293"/>
      <c r="O57" s="266"/>
      <c r="P57" s="267"/>
      <c r="Q57" s="268"/>
      <c r="S57" s="58"/>
      <c r="T57" s="59"/>
      <c r="U57" s="60"/>
      <c r="V57" s="25"/>
    </row>
    <row r="58" spans="1:34" ht="15">
      <c r="A58" s="61"/>
      <c r="B58" s="62"/>
      <c r="C58" s="62"/>
      <c r="D58" s="129"/>
      <c r="E58" s="64"/>
      <c r="F58" s="299"/>
      <c r="G58" s="300"/>
      <c r="H58" s="301"/>
      <c r="I58" s="302"/>
      <c r="J58" s="301"/>
      <c r="K58" s="302"/>
      <c r="L58" s="301"/>
      <c r="M58" s="302"/>
      <c r="N58" s="295"/>
      <c r="O58" s="296"/>
      <c r="P58" s="65"/>
      <c r="Q58" s="66"/>
      <c r="R58" s="67"/>
      <c r="S58" s="68"/>
      <c r="T58" s="69"/>
      <c r="U58" s="70"/>
      <c r="V58" s="71"/>
      <c r="Y58" s="72"/>
      <c r="Z58" s="73"/>
      <c r="AA58" s="72"/>
      <c r="AB58" s="73"/>
      <c r="AC58" s="72"/>
      <c r="AD58" s="73"/>
      <c r="AE58" s="72"/>
      <c r="AF58" s="73"/>
      <c r="AG58" s="72"/>
      <c r="AH58" s="73"/>
    </row>
    <row r="59" spans="1:34" ht="15">
      <c r="A59" s="61"/>
      <c r="B59" s="62"/>
      <c r="C59" s="62"/>
      <c r="D59" s="130"/>
      <c r="E59" s="64"/>
      <c r="F59" s="297"/>
      <c r="G59" s="298"/>
      <c r="H59" s="297"/>
      <c r="I59" s="298"/>
      <c r="J59" s="297"/>
      <c r="K59" s="298"/>
      <c r="L59" s="297"/>
      <c r="M59" s="298"/>
      <c r="N59" s="297"/>
      <c r="O59" s="298"/>
      <c r="P59" s="65"/>
      <c r="Q59" s="66"/>
      <c r="R59" s="75"/>
      <c r="S59" s="76"/>
      <c r="T59" s="69"/>
      <c r="U59" s="70"/>
      <c r="V59" s="71"/>
      <c r="Y59" s="77"/>
      <c r="Z59" s="78"/>
      <c r="AA59" s="77"/>
      <c r="AB59" s="78"/>
      <c r="AC59" s="77"/>
      <c r="AD59" s="78"/>
      <c r="AE59" s="77"/>
      <c r="AF59" s="78"/>
      <c r="AG59" s="77"/>
      <c r="AH59" s="78"/>
    </row>
    <row r="60" spans="1:34" ht="15.75" thickBot="1">
      <c r="A60" s="61"/>
      <c r="B60" s="79"/>
      <c r="C60" s="79"/>
      <c r="D60" s="131"/>
      <c r="E60" s="57"/>
      <c r="F60" s="303"/>
      <c r="G60" s="304"/>
      <c r="H60" s="303"/>
      <c r="I60" s="304"/>
      <c r="J60" s="303"/>
      <c r="K60" s="304"/>
      <c r="L60" s="303"/>
      <c r="M60" s="304"/>
      <c r="N60" s="303"/>
      <c r="O60" s="304"/>
      <c r="P60" s="65"/>
      <c r="Q60" s="66"/>
      <c r="R60" s="75"/>
      <c r="S60" s="76"/>
      <c r="T60" s="69"/>
      <c r="U60" s="70"/>
      <c r="V60" s="71"/>
      <c r="Y60" s="77"/>
      <c r="Z60" s="78"/>
      <c r="AA60" s="77"/>
      <c r="AB60" s="78"/>
      <c r="AC60" s="77"/>
      <c r="AD60" s="78"/>
      <c r="AE60" s="77"/>
      <c r="AF60" s="78"/>
      <c r="AG60" s="77"/>
      <c r="AH60" s="78"/>
    </row>
    <row r="61" spans="1:34" ht="15">
      <c r="A61" s="61"/>
      <c r="B61" s="62"/>
      <c r="C61" s="62"/>
      <c r="D61" s="129"/>
      <c r="E61" s="64"/>
      <c r="F61" s="301"/>
      <c r="G61" s="302"/>
      <c r="H61" s="301"/>
      <c r="I61" s="302"/>
      <c r="J61" s="301"/>
      <c r="K61" s="302"/>
      <c r="L61" s="301"/>
      <c r="M61" s="302"/>
      <c r="N61" s="301"/>
      <c r="O61" s="302"/>
      <c r="P61" s="65"/>
      <c r="Q61" s="66"/>
      <c r="R61" s="75"/>
      <c r="S61" s="76"/>
      <c r="T61" s="69"/>
      <c r="U61" s="70"/>
      <c r="V61" s="71"/>
      <c r="Y61" s="77"/>
      <c r="Z61" s="78"/>
      <c r="AA61" s="77"/>
      <c r="AB61" s="78"/>
      <c r="AC61" s="77"/>
      <c r="AD61" s="78"/>
      <c r="AE61" s="77"/>
      <c r="AF61" s="78"/>
      <c r="AG61" s="77"/>
      <c r="AH61" s="78"/>
    </row>
    <row r="62" spans="1:34" ht="15">
      <c r="A62" s="61"/>
      <c r="B62" s="62"/>
      <c r="C62" s="62"/>
      <c r="D62" s="130"/>
      <c r="E62" s="64"/>
      <c r="F62" s="297"/>
      <c r="G62" s="298"/>
      <c r="H62" s="297"/>
      <c r="I62" s="298"/>
      <c r="J62" s="307"/>
      <c r="K62" s="308"/>
      <c r="L62" s="297"/>
      <c r="M62" s="298"/>
      <c r="N62" s="297"/>
      <c r="O62" s="298"/>
      <c r="P62" s="65"/>
      <c r="Q62" s="66"/>
      <c r="R62" s="75"/>
      <c r="S62" s="76"/>
      <c r="T62" s="69"/>
      <c r="U62" s="70"/>
      <c r="V62" s="71"/>
      <c r="Y62" s="77"/>
      <c r="Z62" s="78"/>
      <c r="AA62" s="77"/>
      <c r="AB62" s="78"/>
      <c r="AC62" s="77"/>
      <c r="AD62" s="78"/>
      <c r="AE62" s="77"/>
      <c r="AF62" s="78"/>
      <c r="AG62" s="77"/>
      <c r="AH62" s="78"/>
    </row>
    <row r="63" spans="1:34" ht="15.75" thickBot="1">
      <c r="A63" s="80"/>
      <c r="B63" s="81"/>
      <c r="C63" s="81"/>
      <c r="D63" s="132"/>
      <c r="E63" s="83"/>
      <c r="F63" s="305"/>
      <c r="G63" s="306"/>
      <c r="H63" s="305"/>
      <c r="I63" s="306"/>
      <c r="J63" s="305"/>
      <c r="K63" s="306"/>
      <c r="L63" s="305"/>
      <c r="M63" s="306"/>
      <c r="N63" s="305"/>
      <c r="O63" s="306"/>
      <c r="P63" s="84"/>
      <c r="Q63" s="85"/>
      <c r="R63" s="86"/>
      <c r="S63" s="16"/>
      <c r="T63" s="69"/>
      <c r="U63" s="70"/>
      <c r="V63" s="71"/>
      <c r="Y63" s="87"/>
      <c r="Z63" s="88"/>
      <c r="AA63" s="87"/>
      <c r="AB63" s="88"/>
      <c r="AC63" s="87"/>
      <c r="AD63" s="88"/>
      <c r="AE63" s="87"/>
      <c r="AF63" s="88"/>
      <c r="AG63" s="87"/>
      <c r="AH63" s="88"/>
    </row>
    <row r="64" ht="15" thickTop="1"/>
    <row r="65" spans="1:19" ht="15.75" hidden="1" thickTop="1">
      <c r="A65" s="3"/>
      <c r="B65" s="4"/>
      <c r="C65" s="5"/>
      <c r="D65" s="5"/>
      <c r="E65" s="5"/>
      <c r="F65" s="6"/>
      <c r="G65" s="5"/>
      <c r="H65" s="7"/>
      <c r="I65" s="8"/>
      <c r="J65" s="271"/>
      <c r="K65" s="271"/>
      <c r="L65" s="271"/>
      <c r="M65" s="272"/>
      <c r="N65" s="9"/>
      <c r="O65" s="10"/>
      <c r="P65" s="273"/>
      <c r="Q65" s="273"/>
      <c r="R65" s="273"/>
      <c r="S65" s="274"/>
    </row>
    <row r="66" spans="1:19" ht="15.75" hidden="1" thickBot="1">
      <c r="A66" s="11"/>
      <c r="B66" s="12"/>
      <c r="C66" s="13"/>
      <c r="D66" s="275"/>
      <c r="E66" s="275"/>
      <c r="F66" s="276"/>
      <c r="G66" s="277"/>
      <c r="H66" s="278"/>
      <c r="I66" s="278"/>
      <c r="J66" s="279"/>
      <c r="K66" s="279"/>
      <c r="L66" s="279"/>
      <c r="M66" s="280"/>
      <c r="N66" s="14"/>
      <c r="O66" s="15"/>
      <c r="P66" s="309"/>
      <c r="Q66" s="309"/>
      <c r="R66" s="309"/>
      <c r="S66" s="310"/>
    </row>
    <row r="67" spans="1:22" ht="15" hidden="1" thickTop="1">
      <c r="A67" s="18"/>
      <c r="B67" s="19"/>
      <c r="C67" s="20"/>
      <c r="D67" s="283"/>
      <c r="E67" s="284"/>
      <c r="F67" s="283"/>
      <c r="G67" s="284"/>
      <c r="H67" s="283"/>
      <c r="I67" s="284"/>
      <c r="J67" s="283"/>
      <c r="K67" s="284"/>
      <c r="L67" s="283"/>
      <c r="M67" s="284"/>
      <c r="N67" s="21"/>
      <c r="O67" s="22"/>
      <c r="P67" s="23"/>
      <c r="Q67" s="24"/>
      <c r="R67" s="285"/>
      <c r="S67" s="286"/>
      <c r="T67" s="287"/>
      <c r="U67" s="288"/>
      <c r="V67" s="25"/>
    </row>
    <row r="68" spans="1:22" ht="15" hidden="1">
      <c r="A68" s="26"/>
      <c r="B68" s="27"/>
      <c r="C68" s="28"/>
      <c r="D68" s="29"/>
      <c r="E68" s="30"/>
      <c r="F68" s="31"/>
      <c r="G68" s="32"/>
      <c r="H68" s="31"/>
      <c r="I68" s="32"/>
      <c r="J68" s="31"/>
      <c r="K68" s="32"/>
      <c r="L68" s="31"/>
      <c r="M68" s="32"/>
      <c r="N68" s="33"/>
      <c r="O68" s="34"/>
      <c r="P68" s="35"/>
      <c r="Q68" s="36"/>
      <c r="R68" s="289"/>
      <c r="S68" s="290"/>
      <c r="T68" s="37"/>
      <c r="U68" s="37"/>
      <c r="V68" s="38"/>
    </row>
    <row r="69" spans="1:22" ht="15" hidden="1">
      <c r="A69" s="39"/>
      <c r="B69" s="27"/>
      <c r="C69" s="28"/>
      <c r="D69" s="40"/>
      <c r="E69" s="41"/>
      <c r="F69" s="42"/>
      <c r="G69" s="43"/>
      <c r="H69" s="40"/>
      <c r="I69" s="41"/>
      <c r="J69" s="40"/>
      <c r="K69" s="41"/>
      <c r="L69" s="40"/>
      <c r="M69" s="41"/>
      <c r="N69" s="33"/>
      <c r="O69" s="34"/>
      <c r="P69" s="35"/>
      <c r="Q69" s="36"/>
      <c r="R69" s="289"/>
      <c r="S69" s="290"/>
      <c r="T69" s="37"/>
      <c r="U69" s="37"/>
      <c r="V69" s="38"/>
    </row>
    <row r="70" spans="1:22" ht="15" hidden="1">
      <c r="A70" s="39"/>
      <c r="B70" s="27"/>
      <c r="C70" s="28"/>
      <c r="D70" s="40"/>
      <c r="E70" s="41"/>
      <c r="F70" s="40"/>
      <c r="G70" s="41"/>
      <c r="H70" s="42"/>
      <c r="I70" s="43"/>
      <c r="J70" s="40"/>
      <c r="K70" s="41"/>
      <c r="L70" s="40"/>
      <c r="M70" s="41"/>
      <c r="N70" s="33"/>
      <c r="O70" s="34"/>
      <c r="P70" s="35"/>
      <c r="Q70" s="36"/>
      <c r="R70" s="289"/>
      <c r="S70" s="290"/>
      <c r="T70" s="37"/>
      <c r="U70" s="37"/>
      <c r="V70" s="38"/>
    </row>
    <row r="71" spans="1:22" ht="15.75" hidden="1" thickBot="1">
      <c r="A71" s="39"/>
      <c r="B71" s="44"/>
      <c r="C71" s="28"/>
      <c r="D71" s="40"/>
      <c r="E71" s="41"/>
      <c r="F71" s="40"/>
      <c r="G71" s="41"/>
      <c r="H71" s="40"/>
      <c r="I71" s="41"/>
      <c r="J71" s="42"/>
      <c r="K71" s="43"/>
      <c r="L71" s="40"/>
      <c r="M71" s="41"/>
      <c r="N71" s="33"/>
      <c r="O71" s="34"/>
      <c r="P71" s="35"/>
      <c r="Q71" s="36"/>
      <c r="R71" s="291"/>
      <c r="S71" s="292"/>
      <c r="T71" s="37"/>
      <c r="U71" s="37"/>
      <c r="V71" s="38"/>
    </row>
    <row r="72" spans="1:24" ht="15" hidden="1" thickTop="1">
      <c r="A72" s="45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/>
      <c r="S72" s="49"/>
      <c r="T72" s="50"/>
      <c r="U72" s="51"/>
      <c r="V72" s="52"/>
      <c r="W72" s="51"/>
      <c r="X72" s="53"/>
    </row>
    <row r="73" spans="1:22" ht="15" hidden="1" thickBot="1">
      <c r="A73" s="54"/>
      <c r="B73" s="55"/>
      <c r="C73" s="56"/>
      <c r="D73" s="56"/>
      <c r="E73" s="57"/>
      <c r="F73" s="293"/>
      <c r="G73" s="294"/>
      <c r="H73" s="265"/>
      <c r="I73" s="266"/>
      <c r="J73" s="265"/>
      <c r="K73" s="266"/>
      <c r="L73" s="265"/>
      <c r="M73" s="266"/>
      <c r="N73" s="265"/>
      <c r="O73" s="266"/>
      <c r="P73" s="267"/>
      <c r="Q73" s="268"/>
      <c r="S73" s="58"/>
      <c r="T73" s="59"/>
      <c r="U73" s="60"/>
      <c r="V73" s="25"/>
    </row>
    <row r="74" spans="1:34" ht="15" hidden="1">
      <c r="A74" s="61"/>
      <c r="B74" s="62"/>
      <c r="C74" s="62"/>
      <c r="D74" s="63"/>
      <c r="E74" s="64"/>
      <c r="F74" s="299"/>
      <c r="G74" s="300"/>
      <c r="H74" s="301"/>
      <c r="I74" s="302"/>
      <c r="J74" s="301"/>
      <c r="K74" s="302"/>
      <c r="L74" s="301"/>
      <c r="M74" s="302"/>
      <c r="N74" s="295"/>
      <c r="O74" s="296"/>
      <c r="P74" s="65"/>
      <c r="Q74" s="66"/>
      <c r="R74" s="67"/>
      <c r="S74" s="68"/>
      <c r="T74" s="69"/>
      <c r="U74" s="70"/>
      <c r="V74" s="71"/>
      <c r="Y74" s="72">
        <f aca="true" t="shared" si="0" ref="Y74:Y79">IF(F74="",0,IF(LEFT(F74,1)="-",ABS(F74),(IF(F74&gt;9,F74+2,11))))</f>
        <v>0</v>
      </c>
      <c r="Z74" s="73">
        <f aca="true" t="shared" si="1" ref="Z74:Z79">IF(F74="",0,IF(LEFT(F74,1)="-",(IF(ABS(F74)&gt;9,(ABS(F74)+2),11)),F74))</f>
        <v>0</v>
      </c>
      <c r="AA74" s="72">
        <f aca="true" t="shared" si="2" ref="AA74:AA79">IF(H74="",0,IF(LEFT(H74,1)="-",ABS(H74),(IF(H74&gt;9,H74+2,11))))</f>
        <v>0</v>
      </c>
      <c r="AB74" s="73">
        <f aca="true" t="shared" si="3" ref="AB74:AB79">IF(H74="",0,IF(LEFT(H74,1)="-",(IF(ABS(H74)&gt;9,(ABS(H74)+2),11)),H74))</f>
        <v>0</v>
      </c>
      <c r="AC74" s="72">
        <f aca="true" t="shared" si="4" ref="AC74:AC79">IF(J74="",0,IF(LEFT(J74,1)="-",ABS(J74),(IF(J74&gt;9,J74+2,11))))</f>
        <v>0</v>
      </c>
      <c r="AD74" s="73">
        <f aca="true" t="shared" si="5" ref="AD74:AD79">IF(J74="",0,IF(LEFT(J74,1)="-",(IF(ABS(J74)&gt;9,(ABS(J74)+2),11)),J74))</f>
        <v>0</v>
      </c>
      <c r="AE74" s="72">
        <f aca="true" t="shared" si="6" ref="AE74:AE79">IF(L74="",0,IF(LEFT(L74,1)="-",ABS(L74),(IF(L74&gt;9,L74+2,11))))</f>
        <v>0</v>
      </c>
      <c r="AF74" s="73">
        <f aca="true" t="shared" si="7" ref="AF74:AF79">IF(L74="",0,IF(LEFT(L74,1)="-",(IF(ABS(L74)&gt;9,(ABS(L74)+2),11)),L74))</f>
        <v>0</v>
      </c>
      <c r="AG74" s="72">
        <f aca="true" t="shared" si="8" ref="AG74:AG79">IF(N74="",0,IF(LEFT(N74,1)="-",ABS(N74),(IF(N74&gt;9,N74+2,11))))</f>
        <v>0</v>
      </c>
      <c r="AH74" s="73">
        <f aca="true" t="shared" si="9" ref="AH74:AH79">IF(N74="",0,IF(LEFT(N74,1)="-",(IF(ABS(N74)&gt;9,(ABS(N74)+2),11)),N74))</f>
        <v>0</v>
      </c>
    </row>
    <row r="75" spans="1:34" ht="15" hidden="1">
      <c r="A75" s="61"/>
      <c r="B75" s="62"/>
      <c r="C75" s="62"/>
      <c r="D75" s="74"/>
      <c r="E75" s="64"/>
      <c r="F75" s="297"/>
      <c r="G75" s="298"/>
      <c r="H75" s="297"/>
      <c r="I75" s="298"/>
      <c r="J75" s="297"/>
      <c r="K75" s="298"/>
      <c r="L75" s="297"/>
      <c r="M75" s="298"/>
      <c r="N75" s="297"/>
      <c r="O75" s="298"/>
      <c r="P75" s="65"/>
      <c r="Q75" s="66"/>
      <c r="R75" s="75"/>
      <c r="S75" s="76"/>
      <c r="T75" s="69"/>
      <c r="U75" s="70"/>
      <c r="V75" s="71"/>
      <c r="Y75" s="77">
        <f t="shared" si="0"/>
        <v>0</v>
      </c>
      <c r="Z75" s="78">
        <f t="shared" si="1"/>
        <v>0</v>
      </c>
      <c r="AA75" s="77">
        <f t="shared" si="2"/>
        <v>0</v>
      </c>
      <c r="AB75" s="78">
        <f t="shared" si="3"/>
        <v>0</v>
      </c>
      <c r="AC75" s="77">
        <f t="shared" si="4"/>
        <v>0</v>
      </c>
      <c r="AD75" s="78">
        <f t="shared" si="5"/>
        <v>0</v>
      </c>
      <c r="AE75" s="77">
        <f t="shared" si="6"/>
        <v>0</v>
      </c>
      <c r="AF75" s="78">
        <f t="shared" si="7"/>
        <v>0</v>
      </c>
      <c r="AG75" s="77">
        <f t="shared" si="8"/>
        <v>0</v>
      </c>
      <c r="AH75" s="78">
        <f t="shared" si="9"/>
        <v>0</v>
      </c>
    </row>
    <row r="76" spans="1:34" ht="15.75" hidden="1" thickBot="1">
      <c r="A76" s="61"/>
      <c r="B76" s="79"/>
      <c r="C76" s="79"/>
      <c r="D76" s="56"/>
      <c r="E76" s="57"/>
      <c r="F76" s="303"/>
      <c r="G76" s="304"/>
      <c r="H76" s="303"/>
      <c r="I76" s="304"/>
      <c r="J76" s="303"/>
      <c r="K76" s="304"/>
      <c r="L76" s="303"/>
      <c r="M76" s="304"/>
      <c r="N76" s="303"/>
      <c r="O76" s="304"/>
      <c r="P76" s="65"/>
      <c r="Q76" s="66"/>
      <c r="R76" s="75"/>
      <c r="S76" s="76"/>
      <c r="T76" s="69"/>
      <c r="U76" s="70"/>
      <c r="V76" s="71"/>
      <c r="Y76" s="77">
        <f t="shared" si="0"/>
        <v>0</v>
      </c>
      <c r="Z76" s="78">
        <f t="shared" si="1"/>
        <v>0</v>
      </c>
      <c r="AA76" s="77">
        <f t="shared" si="2"/>
        <v>0</v>
      </c>
      <c r="AB76" s="78">
        <f t="shared" si="3"/>
        <v>0</v>
      </c>
      <c r="AC76" s="77">
        <f t="shared" si="4"/>
        <v>0</v>
      </c>
      <c r="AD76" s="78">
        <f t="shared" si="5"/>
        <v>0</v>
      </c>
      <c r="AE76" s="77">
        <f t="shared" si="6"/>
        <v>0</v>
      </c>
      <c r="AF76" s="78">
        <f t="shared" si="7"/>
        <v>0</v>
      </c>
      <c r="AG76" s="77">
        <f t="shared" si="8"/>
        <v>0</v>
      </c>
      <c r="AH76" s="78">
        <f t="shared" si="9"/>
        <v>0</v>
      </c>
    </row>
    <row r="77" spans="1:34" ht="15" hidden="1">
      <c r="A77" s="61"/>
      <c r="B77" s="62"/>
      <c r="C77" s="62"/>
      <c r="D77" s="63"/>
      <c r="E77" s="64"/>
      <c r="F77" s="301"/>
      <c r="G77" s="302"/>
      <c r="H77" s="301"/>
      <c r="I77" s="302"/>
      <c r="J77" s="301"/>
      <c r="K77" s="302"/>
      <c r="L77" s="301"/>
      <c r="M77" s="302"/>
      <c r="N77" s="301"/>
      <c r="O77" s="302"/>
      <c r="P77" s="65"/>
      <c r="Q77" s="66"/>
      <c r="R77" s="75"/>
      <c r="S77" s="76"/>
      <c r="T77" s="69"/>
      <c r="U77" s="70"/>
      <c r="V77" s="71"/>
      <c r="Y77" s="77">
        <f t="shared" si="0"/>
        <v>0</v>
      </c>
      <c r="Z77" s="78">
        <f t="shared" si="1"/>
        <v>0</v>
      </c>
      <c r="AA77" s="77">
        <f t="shared" si="2"/>
        <v>0</v>
      </c>
      <c r="AB77" s="78">
        <f t="shared" si="3"/>
        <v>0</v>
      </c>
      <c r="AC77" s="77">
        <f t="shared" si="4"/>
        <v>0</v>
      </c>
      <c r="AD77" s="78">
        <f t="shared" si="5"/>
        <v>0</v>
      </c>
      <c r="AE77" s="77">
        <f t="shared" si="6"/>
        <v>0</v>
      </c>
      <c r="AF77" s="78">
        <f t="shared" si="7"/>
        <v>0</v>
      </c>
      <c r="AG77" s="77">
        <f t="shared" si="8"/>
        <v>0</v>
      </c>
      <c r="AH77" s="78">
        <f t="shared" si="9"/>
        <v>0</v>
      </c>
    </row>
    <row r="78" spans="1:34" ht="15" hidden="1">
      <c r="A78" s="61"/>
      <c r="B78" s="62"/>
      <c r="C78" s="62"/>
      <c r="D78" s="74"/>
      <c r="E78" s="64"/>
      <c r="F78" s="297"/>
      <c r="G78" s="298"/>
      <c r="H78" s="297"/>
      <c r="I78" s="298"/>
      <c r="J78" s="307"/>
      <c r="K78" s="308"/>
      <c r="L78" s="297"/>
      <c r="M78" s="298"/>
      <c r="N78" s="297"/>
      <c r="O78" s="298"/>
      <c r="P78" s="65"/>
      <c r="Q78" s="66"/>
      <c r="R78" s="75"/>
      <c r="S78" s="76"/>
      <c r="T78" s="69"/>
      <c r="U78" s="70"/>
      <c r="V78" s="71"/>
      <c r="Y78" s="77">
        <f t="shared" si="0"/>
        <v>0</v>
      </c>
      <c r="Z78" s="78">
        <f t="shared" si="1"/>
        <v>0</v>
      </c>
      <c r="AA78" s="77">
        <f t="shared" si="2"/>
        <v>0</v>
      </c>
      <c r="AB78" s="78">
        <f t="shared" si="3"/>
        <v>0</v>
      </c>
      <c r="AC78" s="77">
        <f t="shared" si="4"/>
        <v>0</v>
      </c>
      <c r="AD78" s="78">
        <f t="shared" si="5"/>
        <v>0</v>
      </c>
      <c r="AE78" s="77">
        <f t="shared" si="6"/>
        <v>0</v>
      </c>
      <c r="AF78" s="78">
        <f t="shared" si="7"/>
        <v>0</v>
      </c>
      <c r="AG78" s="77">
        <f t="shared" si="8"/>
        <v>0</v>
      </c>
      <c r="AH78" s="78">
        <f t="shared" si="9"/>
        <v>0</v>
      </c>
    </row>
    <row r="79" spans="1:34" ht="15.75" hidden="1" thickBot="1">
      <c r="A79" s="80"/>
      <c r="B79" s="81"/>
      <c r="C79" s="81"/>
      <c r="D79" s="82"/>
      <c r="E79" s="83"/>
      <c r="F79" s="305"/>
      <c r="G79" s="306"/>
      <c r="H79" s="305"/>
      <c r="I79" s="306"/>
      <c r="J79" s="305"/>
      <c r="K79" s="306"/>
      <c r="L79" s="305"/>
      <c r="M79" s="306"/>
      <c r="N79" s="305"/>
      <c r="O79" s="306"/>
      <c r="P79" s="84"/>
      <c r="Q79" s="85"/>
      <c r="R79" s="86"/>
      <c r="S79" s="16"/>
      <c r="T79" s="69"/>
      <c r="U79" s="70"/>
      <c r="V79" s="71"/>
      <c r="Y79" s="87">
        <f t="shared" si="0"/>
        <v>0</v>
      </c>
      <c r="Z79" s="88">
        <f t="shared" si="1"/>
        <v>0</v>
      </c>
      <c r="AA79" s="87">
        <f t="shared" si="2"/>
        <v>0</v>
      </c>
      <c r="AB79" s="88">
        <f t="shared" si="3"/>
        <v>0</v>
      </c>
      <c r="AC79" s="87">
        <f t="shared" si="4"/>
        <v>0</v>
      </c>
      <c r="AD79" s="88">
        <f t="shared" si="5"/>
        <v>0</v>
      </c>
      <c r="AE79" s="87">
        <f t="shared" si="6"/>
        <v>0</v>
      </c>
      <c r="AF79" s="88">
        <f t="shared" si="7"/>
        <v>0</v>
      </c>
      <c r="AG79" s="87">
        <f t="shared" si="8"/>
        <v>0</v>
      </c>
      <c r="AH79" s="88">
        <f t="shared" si="9"/>
        <v>0</v>
      </c>
    </row>
    <row r="80" ht="15.75" hidden="1" thickBot="1" thickTop="1"/>
    <row r="81" spans="1:19" ht="15.75" hidden="1" thickTop="1">
      <c r="A81" s="3"/>
      <c r="B81" s="4"/>
      <c r="C81" s="5"/>
      <c r="D81" s="5"/>
      <c r="E81" s="5"/>
      <c r="F81" s="6"/>
      <c r="G81" s="5"/>
      <c r="H81" s="7"/>
      <c r="I81" s="8"/>
      <c r="J81" s="271"/>
      <c r="K81" s="271"/>
      <c r="L81" s="271"/>
      <c r="M81" s="272"/>
      <c r="N81" s="9"/>
      <c r="O81" s="10"/>
      <c r="P81" s="273"/>
      <c r="Q81" s="273"/>
      <c r="R81" s="273"/>
      <c r="S81" s="274"/>
    </row>
    <row r="82" spans="1:19" ht="15.75" hidden="1" thickBot="1">
      <c r="A82" s="11"/>
      <c r="B82" s="12"/>
      <c r="C82" s="13"/>
      <c r="D82" s="275"/>
      <c r="E82" s="275"/>
      <c r="F82" s="276"/>
      <c r="G82" s="277"/>
      <c r="H82" s="278"/>
      <c r="I82" s="278"/>
      <c r="J82" s="279"/>
      <c r="K82" s="279"/>
      <c r="L82" s="279"/>
      <c r="M82" s="280"/>
      <c r="N82" s="14"/>
      <c r="O82" s="15"/>
      <c r="P82" s="309"/>
      <c r="Q82" s="309"/>
      <c r="R82" s="309"/>
      <c r="S82" s="310"/>
    </row>
    <row r="83" spans="1:22" ht="15" hidden="1" thickTop="1">
      <c r="A83" s="18"/>
      <c r="B83" s="19"/>
      <c r="C83" s="20"/>
      <c r="D83" s="283"/>
      <c r="E83" s="284"/>
      <c r="F83" s="283"/>
      <c r="G83" s="284"/>
      <c r="H83" s="283"/>
      <c r="I83" s="284"/>
      <c r="J83" s="283"/>
      <c r="K83" s="284"/>
      <c r="L83" s="283"/>
      <c r="M83" s="284"/>
      <c r="N83" s="21"/>
      <c r="O83" s="22"/>
      <c r="P83" s="23"/>
      <c r="Q83" s="24"/>
      <c r="R83" s="285"/>
      <c r="S83" s="286"/>
      <c r="T83" s="287"/>
      <c r="U83" s="288"/>
      <c r="V83" s="25"/>
    </row>
    <row r="84" spans="1:22" ht="15" hidden="1">
      <c r="A84" s="26"/>
      <c r="B84" s="27"/>
      <c r="C84" s="28"/>
      <c r="D84" s="29"/>
      <c r="E84" s="30"/>
      <c r="F84" s="31"/>
      <c r="G84" s="32"/>
      <c r="H84" s="31"/>
      <c r="I84" s="32"/>
      <c r="J84" s="31"/>
      <c r="K84" s="32"/>
      <c r="L84" s="31"/>
      <c r="M84" s="32"/>
      <c r="N84" s="33"/>
      <c r="O84" s="34"/>
      <c r="P84" s="35"/>
      <c r="Q84" s="36"/>
      <c r="R84" s="289"/>
      <c r="S84" s="290"/>
      <c r="T84" s="37"/>
      <c r="U84" s="37"/>
      <c r="V84" s="38"/>
    </row>
    <row r="85" spans="1:22" ht="15" hidden="1">
      <c r="A85" s="39"/>
      <c r="B85" s="27"/>
      <c r="C85" s="28"/>
      <c r="D85" s="40"/>
      <c r="E85" s="41"/>
      <c r="F85" s="42"/>
      <c r="G85" s="43"/>
      <c r="H85" s="40"/>
      <c r="I85" s="41"/>
      <c r="J85" s="40"/>
      <c r="K85" s="41"/>
      <c r="L85" s="40"/>
      <c r="M85" s="41"/>
      <c r="N85" s="33"/>
      <c r="O85" s="34"/>
      <c r="P85" s="35"/>
      <c r="Q85" s="36"/>
      <c r="R85" s="289"/>
      <c r="S85" s="290"/>
      <c r="T85" s="37"/>
      <c r="U85" s="37"/>
      <c r="V85" s="38"/>
    </row>
    <row r="86" spans="1:22" ht="15" hidden="1">
      <c r="A86" s="39"/>
      <c r="B86" s="27"/>
      <c r="C86" s="28"/>
      <c r="D86" s="40"/>
      <c r="E86" s="41"/>
      <c r="F86" s="40"/>
      <c r="G86" s="41"/>
      <c r="H86" s="42"/>
      <c r="I86" s="43"/>
      <c r="J86" s="40"/>
      <c r="K86" s="41"/>
      <c r="L86" s="40"/>
      <c r="M86" s="41"/>
      <c r="N86" s="33"/>
      <c r="O86" s="34"/>
      <c r="P86" s="35"/>
      <c r="Q86" s="36"/>
      <c r="R86" s="289"/>
      <c r="S86" s="290"/>
      <c r="T86" s="37"/>
      <c r="U86" s="37"/>
      <c r="V86" s="38"/>
    </row>
    <row r="87" spans="1:22" ht="15.75" hidden="1" thickBot="1">
      <c r="A87" s="39"/>
      <c r="B87" s="44"/>
      <c r="C87" s="28"/>
      <c r="D87" s="40"/>
      <c r="E87" s="41"/>
      <c r="F87" s="40"/>
      <c r="G87" s="41"/>
      <c r="H87" s="40"/>
      <c r="I87" s="41"/>
      <c r="J87" s="42"/>
      <c r="K87" s="43"/>
      <c r="L87" s="40"/>
      <c r="M87" s="41"/>
      <c r="N87" s="33"/>
      <c r="O87" s="34"/>
      <c r="P87" s="35"/>
      <c r="Q87" s="36"/>
      <c r="R87" s="291"/>
      <c r="S87" s="292"/>
      <c r="T87" s="37"/>
      <c r="U87" s="37"/>
      <c r="V87" s="38"/>
    </row>
    <row r="88" spans="1:24" ht="15" hidden="1" thickTop="1">
      <c r="A88" s="45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49"/>
      <c r="T88" s="50"/>
      <c r="U88" s="51"/>
      <c r="V88" s="52"/>
      <c r="W88" s="51"/>
      <c r="X88" s="53"/>
    </row>
    <row r="89" spans="1:22" ht="15" hidden="1" thickBot="1">
      <c r="A89" s="54"/>
      <c r="B89" s="55"/>
      <c r="C89" s="56"/>
      <c r="D89" s="56"/>
      <c r="E89" s="57"/>
      <c r="F89" s="293"/>
      <c r="G89" s="294"/>
      <c r="H89" s="265"/>
      <c r="I89" s="266"/>
      <c r="J89" s="265"/>
      <c r="K89" s="266"/>
      <c r="L89" s="265"/>
      <c r="M89" s="266"/>
      <c r="N89" s="265"/>
      <c r="O89" s="266"/>
      <c r="P89" s="267"/>
      <c r="Q89" s="268"/>
      <c r="S89" s="58"/>
      <c r="T89" s="59"/>
      <c r="U89" s="60"/>
      <c r="V89" s="25"/>
    </row>
    <row r="90" spans="1:34" ht="15" hidden="1">
      <c r="A90" s="61"/>
      <c r="B90" s="62"/>
      <c r="C90" s="62"/>
      <c r="D90" s="63"/>
      <c r="E90" s="64"/>
      <c r="F90" s="299"/>
      <c r="G90" s="300"/>
      <c r="H90" s="301"/>
      <c r="I90" s="302"/>
      <c r="J90" s="301"/>
      <c r="K90" s="302"/>
      <c r="L90" s="301"/>
      <c r="M90" s="302"/>
      <c r="N90" s="295"/>
      <c r="O90" s="296"/>
      <c r="P90" s="65"/>
      <c r="Q90" s="66"/>
      <c r="R90" s="67"/>
      <c r="S90" s="68"/>
      <c r="T90" s="69"/>
      <c r="U90" s="70"/>
      <c r="V90" s="71"/>
      <c r="Y90" s="72">
        <f aca="true" t="shared" si="10" ref="Y90:Y95">IF(F90="",0,IF(LEFT(F90,1)="-",ABS(F90),(IF(F90&gt;9,F90+2,11))))</f>
        <v>0</v>
      </c>
      <c r="Z90" s="73">
        <f aca="true" t="shared" si="11" ref="Z90:Z95">IF(F90="",0,IF(LEFT(F90,1)="-",(IF(ABS(F90)&gt;9,(ABS(F90)+2),11)),F90))</f>
        <v>0</v>
      </c>
      <c r="AA90" s="72">
        <f aca="true" t="shared" si="12" ref="AA90:AA95">IF(H90="",0,IF(LEFT(H90,1)="-",ABS(H90),(IF(H90&gt;9,H90+2,11))))</f>
        <v>0</v>
      </c>
      <c r="AB90" s="73">
        <f aca="true" t="shared" si="13" ref="AB90:AB95">IF(H90="",0,IF(LEFT(H90,1)="-",(IF(ABS(H90)&gt;9,(ABS(H90)+2),11)),H90))</f>
        <v>0</v>
      </c>
      <c r="AC90" s="72">
        <f aca="true" t="shared" si="14" ref="AC90:AC95">IF(J90="",0,IF(LEFT(J90,1)="-",ABS(J90),(IF(J90&gt;9,J90+2,11))))</f>
        <v>0</v>
      </c>
      <c r="AD90" s="73">
        <f aca="true" t="shared" si="15" ref="AD90:AD95">IF(J90="",0,IF(LEFT(J90,1)="-",(IF(ABS(J90)&gt;9,(ABS(J90)+2),11)),J90))</f>
        <v>0</v>
      </c>
      <c r="AE90" s="72">
        <f aca="true" t="shared" si="16" ref="AE90:AE95">IF(L90="",0,IF(LEFT(L90,1)="-",ABS(L90),(IF(L90&gt;9,L90+2,11))))</f>
        <v>0</v>
      </c>
      <c r="AF90" s="73">
        <f aca="true" t="shared" si="17" ref="AF90:AF95">IF(L90="",0,IF(LEFT(L90,1)="-",(IF(ABS(L90)&gt;9,(ABS(L90)+2),11)),L90))</f>
        <v>0</v>
      </c>
      <c r="AG90" s="72">
        <f aca="true" t="shared" si="18" ref="AG90:AG95">IF(N90="",0,IF(LEFT(N90,1)="-",ABS(N90),(IF(N90&gt;9,N90+2,11))))</f>
        <v>0</v>
      </c>
      <c r="AH90" s="73">
        <f aca="true" t="shared" si="19" ref="AH90:AH95">IF(N90="",0,IF(LEFT(N90,1)="-",(IF(ABS(N90)&gt;9,(ABS(N90)+2),11)),N90))</f>
        <v>0</v>
      </c>
    </row>
    <row r="91" spans="1:34" ht="15" hidden="1">
      <c r="A91" s="61"/>
      <c r="B91" s="62"/>
      <c r="C91" s="62"/>
      <c r="D91" s="74"/>
      <c r="E91" s="64"/>
      <c r="F91" s="297"/>
      <c r="G91" s="298"/>
      <c r="H91" s="297"/>
      <c r="I91" s="298"/>
      <c r="J91" s="297"/>
      <c r="K91" s="298"/>
      <c r="L91" s="297"/>
      <c r="M91" s="298"/>
      <c r="N91" s="297"/>
      <c r="O91" s="298"/>
      <c r="P91" s="65"/>
      <c r="Q91" s="66"/>
      <c r="R91" s="75"/>
      <c r="S91" s="76"/>
      <c r="T91" s="69"/>
      <c r="U91" s="70"/>
      <c r="V91" s="71"/>
      <c r="Y91" s="77">
        <f t="shared" si="10"/>
        <v>0</v>
      </c>
      <c r="Z91" s="78">
        <f t="shared" si="11"/>
        <v>0</v>
      </c>
      <c r="AA91" s="77">
        <f t="shared" si="12"/>
        <v>0</v>
      </c>
      <c r="AB91" s="78">
        <f t="shared" si="13"/>
        <v>0</v>
      </c>
      <c r="AC91" s="77">
        <f t="shared" si="14"/>
        <v>0</v>
      </c>
      <c r="AD91" s="78">
        <f t="shared" si="15"/>
        <v>0</v>
      </c>
      <c r="AE91" s="77">
        <f t="shared" si="16"/>
        <v>0</v>
      </c>
      <c r="AF91" s="78">
        <f t="shared" si="17"/>
        <v>0</v>
      </c>
      <c r="AG91" s="77">
        <f t="shared" si="18"/>
        <v>0</v>
      </c>
      <c r="AH91" s="78">
        <f t="shared" si="19"/>
        <v>0</v>
      </c>
    </row>
    <row r="92" spans="1:34" ht="15.75" hidden="1" thickBot="1">
      <c r="A92" s="61"/>
      <c r="B92" s="79"/>
      <c r="C92" s="79"/>
      <c r="D92" s="56"/>
      <c r="E92" s="57"/>
      <c r="F92" s="303"/>
      <c r="G92" s="304"/>
      <c r="H92" s="303"/>
      <c r="I92" s="304"/>
      <c r="J92" s="303"/>
      <c r="K92" s="304"/>
      <c r="L92" s="303"/>
      <c r="M92" s="304"/>
      <c r="N92" s="303"/>
      <c r="O92" s="304"/>
      <c r="P92" s="65"/>
      <c r="Q92" s="66"/>
      <c r="R92" s="75"/>
      <c r="S92" s="76"/>
      <c r="T92" s="69"/>
      <c r="U92" s="70"/>
      <c r="V92" s="71"/>
      <c r="Y92" s="77">
        <f t="shared" si="10"/>
        <v>0</v>
      </c>
      <c r="Z92" s="78">
        <f t="shared" si="11"/>
        <v>0</v>
      </c>
      <c r="AA92" s="77">
        <f t="shared" si="12"/>
        <v>0</v>
      </c>
      <c r="AB92" s="78">
        <f t="shared" si="13"/>
        <v>0</v>
      </c>
      <c r="AC92" s="77">
        <f t="shared" si="14"/>
        <v>0</v>
      </c>
      <c r="AD92" s="78">
        <f t="shared" si="15"/>
        <v>0</v>
      </c>
      <c r="AE92" s="77">
        <f t="shared" si="16"/>
        <v>0</v>
      </c>
      <c r="AF92" s="78">
        <f t="shared" si="17"/>
        <v>0</v>
      </c>
      <c r="AG92" s="77">
        <f t="shared" si="18"/>
        <v>0</v>
      </c>
      <c r="AH92" s="78">
        <f t="shared" si="19"/>
        <v>0</v>
      </c>
    </row>
    <row r="93" spans="1:34" ht="15" hidden="1">
      <c r="A93" s="61"/>
      <c r="B93" s="62"/>
      <c r="C93" s="62"/>
      <c r="D93" s="63"/>
      <c r="E93" s="64"/>
      <c r="F93" s="301"/>
      <c r="G93" s="302"/>
      <c r="H93" s="301"/>
      <c r="I93" s="302"/>
      <c r="J93" s="301"/>
      <c r="K93" s="302"/>
      <c r="L93" s="301"/>
      <c r="M93" s="302"/>
      <c r="N93" s="301"/>
      <c r="O93" s="302"/>
      <c r="P93" s="65"/>
      <c r="Q93" s="66"/>
      <c r="R93" s="75"/>
      <c r="S93" s="76"/>
      <c r="T93" s="69"/>
      <c r="U93" s="70"/>
      <c r="V93" s="71"/>
      <c r="Y93" s="77">
        <f t="shared" si="10"/>
        <v>0</v>
      </c>
      <c r="Z93" s="78">
        <f t="shared" si="11"/>
        <v>0</v>
      </c>
      <c r="AA93" s="77">
        <f t="shared" si="12"/>
        <v>0</v>
      </c>
      <c r="AB93" s="78">
        <f t="shared" si="13"/>
        <v>0</v>
      </c>
      <c r="AC93" s="77">
        <f t="shared" si="14"/>
        <v>0</v>
      </c>
      <c r="AD93" s="78">
        <f t="shared" si="15"/>
        <v>0</v>
      </c>
      <c r="AE93" s="77">
        <f t="shared" si="16"/>
        <v>0</v>
      </c>
      <c r="AF93" s="78">
        <f t="shared" si="17"/>
        <v>0</v>
      </c>
      <c r="AG93" s="77">
        <f t="shared" si="18"/>
        <v>0</v>
      </c>
      <c r="AH93" s="78">
        <f t="shared" si="19"/>
        <v>0</v>
      </c>
    </row>
    <row r="94" spans="1:34" ht="15" hidden="1">
      <c r="A94" s="61"/>
      <c r="B94" s="62"/>
      <c r="C94" s="62"/>
      <c r="D94" s="74"/>
      <c r="E94" s="64"/>
      <c r="F94" s="297"/>
      <c r="G94" s="298"/>
      <c r="H94" s="297"/>
      <c r="I94" s="298"/>
      <c r="J94" s="307"/>
      <c r="K94" s="308"/>
      <c r="L94" s="297"/>
      <c r="M94" s="298"/>
      <c r="N94" s="297"/>
      <c r="O94" s="298"/>
      <c r="P94" s="65"/>
      <c r="Q94" s="66"/>
      <c r="R94" s="75"/>
      <c r="S94" s="76"/>
      <c r="T94" s="69"/>
      <c r="U94" s="70"/>
      <c r="V94" s="71"/>
      <c r="Y94" s="77">
        <f t="shared" si="10"/>
        <v>0</v>
      </c>
      <c r="Z94" s="78">
        <f t="shared" si="11"/>
        <v>0</v>
      </c>
      <c r="AA94" s="77">
        <f t="shared" si="12"/>
        <v>0</v>
      </c>
      <c r="AB94" s="78">
        <f t="shared" si="13"/>
        <v>0</v>
      </c>
      <c r="AC94" s="77">
        <f t="shared" si="14"/>
        <v>0</v>
      </c>
      <c r="AD94" s="78">
        <f t="shared" si="15"/>
        <v>0</v>
      </c>
      <c r="AE94" s="77">
        <f t="shared" si="16"/>
        <v>0</v>
      </c>
      <c r="AF94" s="78">
        <f t="shared" si="17"/>
        <v>0</v>
      </c>
      <c r="AG94" s="77">
        <f t="shared" si="18"/>
        <v>0</v>
      </c>
      <c r="AH94" s="78">
        <f t="shared" si="19"/>
        <v>0</v>
      </c>
    </row>
    <row r="95" spans="1:34" ht="15.75" hidden="1" thickBot="1">
      <c r="A95" s="80"/>
      <c r="B95" s="81"/>
      <c r="C95" s="81"/>
      <c r="D95" s="82"/>
      <c r="E95" s="83"/>
      <c r="F95" s="305"/>
      <c r="G95" s="306"/>
      <c r="H95" s="305"/>
      <c r="I95" s="306"/>
      <c r="J95" s="305"/>
      <c r="K95" s="306"/>
      <c r="L95" s="305"/>
      <c r="M95" s="306"/>
      <c r="N95" s="305"/>
      <c r="O95" s="306"/>
      <c r="P95" s="84"/>
      <c r="Q95" s="85"/>
      <c r="R95" s="86"/>
      <c r="S95" s="16"/>
      <c r="T95" s="69"/>
      <c r="U95" s="70"/>
      <c r="V95" s="71"/>
      <c r="Y95" s="87">
        <f t="shared" si="10"/>
        <v>0</v>
      </c>
      <c r="Z95" s="88">
        <f t="shared" si="11"/>
        <v>0</v>
      </c>
      <c r="AA95" s="87">
        <f t="shared" si="12"/>
        <v>0</v>
      </c>
      <c r="AB95" s="88">
        <f t="shared" si="13"/>
        <v>0</v>
      </c>
      <c r="AC95" s="87">
        <f t="shared" si="14"/>
        <v>0</v>
      </c>
      <c r="AD95" s="88">
        <f t="shared" si="15"/>
        <v>0</v>
      </c>
      <c r="AE95" s="87">
        <f t="shared" si="16"/>
        <v>0</v>
      </c>
      <c r="AF95" s="88">
        <f t="shared" si="17"/>
        <v>0</v>
      </c>
      <c r="AG95" s="87">
        <f t="shared" si="18"/>
        <v>0</v>
      </c>
      <c r="AH95" s="88">
        <f t="shared" si="19"/>
        <v>0</v>
      </c>
    </row>
    <row r="96" ht="15.75" hidden="1" thickBot="1" thickTop="1"/>
    <row r="97" spans="1:19" ht="15.75" hidden="1" thickTop="1">
      <c r="A97" s="3"/>
      <c r="B97" s="4"/>
      <c r="C97" s="5"/>
      <c r="D97" s="5"/>
      <c r="E97" s="5"/>
      <c r="F97" s="6"/>
      <c r="G97" s="5"/>
      <c r="H97" s="7"/>
      <c r="I97" s="8"/>
      <c r="J97" s="271"/>
      <c r="K97" s="271"/>
      <c r="L97" s="271"/>
      <c r="M97" s="272"/>
      <c r="N97" s="9"/>
      <c r="O97" s="10"/>
      <c r="P97" s="273"/>
      <c r="Q97" s="273"/>
      <c r="R97" s="273"/>
      <c r="S97" s="274"/>
    </row>
    <row r="98" spans="1:19" ht="15.75" hidden="1" thickBot="1">
      <c r="A98" s="11"/>
      <c r="B98" s="12"/>
      <c r="C98" s="13"/>
      <c r="D98" s="275"/>
      <c r="E98" s="275"/>
      <c r="F98" s="276"/>
      <c r="G98" s="277"/>
      <c r="H98" s="278"/>
      <c r="I98" s="278"/>
      <c r="J98" s="279"/>
      <c r="K98" s="279"/>
      <c r="L98" s="279"/>
      <c r="M98" s="280"/>
      <c r="N98" s="14"/>
      <c r="O98" s="15"/>
      <c r="P98" s="309"/>
      <c r="Q98" s="309"/>
      <c r="R98" s="309"/>
      <c r="S98" s="310"/>
    </row>
    <row r="99" spans="1:22" ht="15" hidden="1" thickTop="1">
      <c r="A99" s="18"/>
      <c r="B99" s="19"/>
      <c r="C99" s="20"/>
      <c r="D99" s="283"/>
      <c r="E99" s="284"/>
      <c r="F99" s="283"/>
      <c r="G99" s="284"/>
      <c r="H99" s="283"/>
      <c r="I99" s="284"/>
      <c r="J99" s="283"/>
      <c r="K99" s="284"/>
      <c r="L99" s="283"/>
      <c r="M99" s="284"/>
      <c r="N99" s="21"/>
      <c r="O99" s="22"/>
      <c r="P99" s="23"/>
      <c r="Q99" s="24"/>
      <c r="R99" s="285"/>
      <c r="S99" s="286"/>
      <c r="T99" s="287"/>
      <c r="U99" s="288"/>
      <c r="V99" s="25"/>
    </row>
    <row r="100" spans="1:22" ht="15" hidden="1">
      <c r="A100" s="26"/>
      <c r="B100" s="27"/>
      <c r="C100" s="28"/>
      <c r="D100" s="29"/>
      <c r="E100" s="30"/>
      <c r="F100" s="31"/>
      <c r="G100" s="32"/>
      <c r="H100" s="31"/>
      <c r="I100" s="32"/>
      <c r="J100" s="31"/>
      <c r="K100" s="32"/>
      <c r="L100" s="31"/>
      <c r="M100" s="32"/>
      <c r="N100" s="33"/>
      <c r="O100" s="34"/>
      <c r="P100" s="35"/>
      <c r="Q100" s="36"/>
      <c r="R100" s="289"/>
      <c r="S100" s="290"/>
      <c r="T100" s="37"/>
      <c r="U100" s="37"/>
      <c r="V100" s="38"/>
    </row>
    <row r="101" spans="1:22" ht="15" hidden="1">
      <c r="A101" s="39"/>
      <c r="B101" s="27"/>
      <c r="C101" s="28"/>
      <c r="D101" s="40"/>
      <c r="E101" s="41"/>
      <c r="F101" s="42"/>
      <c r="G101" s="43"/>
      <c r="H101" s="40"/>
      <c r="I101" s="41"/>
      <c r="J101" s="40"/>
      <c r="K101" s="41"/>
      <c r="L101" s="40"/>
      <c r="M101" s="41"/>
      <c r="N101" s="33"/>
      <c r="O101" s="34"/>
      <c r="P101" s="35"/>
      <c r="Q101" s="36"/>
      <c r="R101" s="289"/>
      <c r="S101" s="290"/>
      <c r="T101" s="37"/>
      <c r="U101" s="37"/>
      <c r="V101" s="38"/>
    </row>
    <row r="102" spans="1:22" ht="15" hidden="1">
      <c r="A102" s="39"/>
      <c r="B102" s="27"/>
      <c r="C102" s="28"/>
      <c r="D102" s="40"/>
      <c r="E102" s="41"/>
      <c r="F102" s="40"/>
      <c r="G102" s="41"/>
      <c r="H102" s="42"/>
      <c r="I102" s="43"/>
      <c r="J102" s="40"/>
      <c r="K102" s="41"/>
      <c r="L102" s="40"/>
      <c r="M102" s="41"/>
      <c r="N102" s="33"/>
      <c r="O102" s="34"/>
      <c r="P102" s="35"/>
      <c r="Q102" s="36"/>
      <c r="R102" s="289"/>
      <c r="S102" s="290"/>
      <c r="T102" s="37"/>
      <c r="U102" s="37"/>
      <c r="V102" s="38"/>
    </row>
    <row r="103" spans="1:22" ht="15.75" hidden="1" thickBot="1">
      <c r="A103" s="39"/>
      <c r="B103" s="44"/>
      <c r="C103" s="28"/>
      <c r="D103" s="40"/>
      <c r="E103" s="41"/>
      <c r="F103" s="40"/>
      <c r="G103" s="41"/>
      <c r="H103" s="40"/>
      <c r="I103" s="41"/>
      <c r="J103" s="42"/>
      <c r="K103" s="43"/>
      <c r="L103" s="40"/>
      <c r="M103" s="41"/>
      <c r="N103" s="33"/>
      <c r="O103" s="34"/>
      <c r="P103" s="35"/>
      <c r="Q103" s="36"/>
      <c r="R103" s="291"/>
      <c r="S103" s="292"/>
      <c r="T103" s="37"/>
      <c r="U103" s="37"/>
      <c r="V103" s="38"/>
    </row>
    <row r="104" spans="1:24" ht="15" hidden="1" thickTop="1">
      <c r="A104" s="45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S104" s="49"/>
      <c r="T104" s="50"/>
      <c r="U104" s="51"/>
      <c r="V104" s="52"/>
      <c r="W104" s="51"/>
      <c r="X104" s="53"/>
    </row>
    <row r="105" spans="1:22" ht="15" hidden="1" thickBot="1">
      <c r="A105" s="54"/>
      <c r="B105" s="55"/>
      <c r="C105" s="56"/>
      <c r="D105" s="56"/>
      <c r="E105" s="57"/>
      <c r="F105" s="293"/>
      <c r="G105" s="294"/>
      <c r="H105" s="265"/>
      <c r="I105" s="266"/>
      <c r="J105" s="265"/>
      <c r="K105" s="266"/>
      <c r="L105" s="265"/>
      <c r="M105" s="266"/>
      <c r="N105" s="265"/>
      <c r="O105" s="266"/>
      <c r="P105" s="267"/>
      <c r="Q105" s="268"/>
      <c r="S105" s="58"/>
      <c r="T105" s="59"/>
      <c r="U105" s="60"/>
      <c r="V105" s="25"/>
    </row>
    <row r="106" spans="1:34" ht="15" hidden="1">
      <c r="A106" s="61"/>
      <c r="B106" s="62"/>
      <c r="C106" s="62"/>
      <c r="D106" s="63"/>
      <c r="E106" s="64"/>
      <c r="F106" s="299"/>
      <c r="G106" s="300"/>
      <c r="H106" s="301"/>
      <c r="I106" s="302"/>
      <c r="J106" s="301"/>
      <c r="K106" s="302"/>
      <c r="L106" s="301"/>
      <c r="M106" s="302"/>
      <c r="N106" s="295"/>
      <c r="O106" s="296"/>
      <c r="P106" s="65"/>
      <c r="Q106" s="66"/>
      <c r="R106" s="67"/>
      <c r="S106" s="68"/>
      <c r="T106" s="69"/>
      <c r="U106" s="70"/>
      <c r="V106" s="71"/>
      <c r="Y106" s="72">
        <f aca="true" t="shared" si="20" ref="Y106:Y111">IF(F106="",0,IF(LEFT(F106,1)="-",ABS(F106),(IF(F106&gt;9,F106+2,11))))</f>
        <v>0</v>
      </c>
      <c r="Z106" s="73">
        <f aca="true" t="shared" si="21" ref="Z106:Z111">IF(F106="",0,IF(LEFT(F106,1)="-",(IF(ABS(F106)&gt;9,(ABS(F106)+2),11)),F106))</f>
        <v>0</v>
      </c>
      <c r="AA106" s="72">
        <f aca="true" t="shared" si="22" ref="AA106:AA111">IF(H106="",0,IF(LEFT(H106,1)="-",ABS(H106),(IF(H106&gt;9,H106+2,11))))</f>
        <v>0</v>
      </c>
      <c r="AB106" s="73">
        <f aca="true" t="shared" si="23" ref="AB106:AB111">IF(H106="",0,IF(LEFT(H106,1)="-",(IF(ABS(H106)&gt;9,(ABS(H106)+2),11)),H106))</f>
        <v>0</v>
      </c>
      <c r="AC106" s="72">
        <f aca="true" t="shared" si="24" ref="AC106:AC111">IF(J106="",0,IF(LEFT(J106,1)="-",ABS(J106),(IF(J106&gt;9,J106+2,11))))</f>
        <v>0</v>
      </c>
      <c r="AD106" s="73">
        <f aca="true" t="shared" si="25" ref="AD106:AD111">IF(J106="",0,IF(LEFT(J106,1)="-",(IF(ABS(J106)&gt;9,(ABS(J106)+2),11)),J106))</f>
        <v>0</v>
      </c>
      <c r="AE106" s="72">
        <f aca="true" t="shared" si="26" ref="AE106:AE111">IF(L106="",0,IF(LEFT(L106,1)="-",ABS(L106),(IF(L106&gt;9,L106+2,11))))</f>
        <v>0</v>
      </c>
      <c r="AF106" s="73">
        <f aca="true" t="shared" si="27" ref="AF106:AF111">IF(L106="",0,IF(LEFT(L106,1)="-",(IF(ABS(L106)&gt;9,(ABS(L106)+2),11)),L106))</f>
        <v>0</v>
      </c>
      <c r="AG106" s="72">
        <f aca="true" t="shared" si="28" ref="AG106:AG111">IF(N106="",0,IF(LEFT(N106,1)="-",ABS(N106),(IF(N106&gt;9,N106+2,11))))</f>
        <v>0</v>
      </c>
      <c r="AH106" s="73">
        <f aca="true" t="shared" si="29" ref="AH106:AH111">IF(N106="",0,IF(LEFT(N106,1)="-",(IF(ABS(N106)&gt;9,(ABS(N106)+2),11)),N106))</f>
        <v>0</v>
      </c>
    </row>
    <row r="107" spans="1:34" ht="15" hidden="1">
      <c r="A107" s="61"/>
      <c r="B107" s="62"/>
      <c r="C107" s="62"/>
      <c r="D107" s="74"/>
      <c r="E107" s="64"/>
      <c r="F107" s="297"/>
      <c r="G107" s="298"/>
      <c r="H107" s="297"/>
      <c r="I107" s="298"/>
      <c r="J107" s="297"/>
      <c r="K107" s="298"/>
      <c r="L107" s="297"/>
      <c r="M107" s="298"/>
      <c r="N107" s="297"/>
      <c r="O107" s="298"/>
      <c r="P107" s="65"/>
      <c r="Q107" s="66"/>
      <c r="R107" s="75"/>
      <c r="S107" s="76"/>
      <c r="T107" s="69"/>
      <c r="U107" s="70"/>
      <c r="V107" s="71"/>
      <c r="Y107" s="77">
        <f t="shared" si="20"/>
        <v>0</v>
      </c>
      <c r="Z107" s="78">
        <f t="shared" si="21"/>
        <v>0</v>
      </c>
      <c r="AA107" s="77">
        <f t="shared" si="22"/>
        <v>0</v>
      </c>
      <c r="AB107" s="78">
        <f t="shared" si="23"/>
        <v>0</v>
      </c>
      <c r="AC107" s="77">
        <f t="shared" si="24"/>
        <v>0</v>
      </c>
      <c r="AD107" s="78">
        <f t="shared" si="25"/>
        <v>0</v>
      </c>
      <c r="AE107" s="77">
        <f t="shared" si="26"/>
        <v>0</v>
      </c>
      <c r="AF107" s="78">
        <f t="shared" si="27"/>
        <v>0</v>
      </c>
      <c r="AG107" s="77">
        <f t="shared" si="28"/>
        <v>0</v>
      </c>
      <c r="AH107" s="78">
        <f t="shared" si="29"/>
        <v>0</v>
      </c>
    </row>
    <row r="108" spans="1:34" ht="15.75" hidden="1" thickBot="1">
      <c r="A108" s="61"/>
      <c r="B108" s="79"/>
      <c r="C108" s="79"/>
      <c r="D108" s="56"/>
      <c r="E108" s="57"/>
      <c r="F108" s="303"/>
      <c r="G108" s="304"/>
      <c r="H108" s="303"/>
      <c r="I108" s="304"/>
      <c r="J108" s="303"/>
      <c r="K108" s="304"/>
      <c r="L108" s="303"/>
      <c r="M108" s="304"/>
      <c r="N108" s="303"/>
      <c r="O108" s="304"/>
      <c r="P108" s="65"/>
      <c r="Q108" s="66"/>
      <c r="R108" s="75"/>
      <c r="S108" s="76"/>
      <c r="T108" s="69"/>
      <c r="U108" s="70"/>
      <c r="V108" s="71"/>
      <c r="Y108" s="77">
        <f t="shared" si="20"/>
        <v>0</v>
      </c>
      <c r="Z108" s="78">
        <f t="shared" si="21"/>
        <v>0</v>
      </c>
      <c r="AA108" s="77">
        <f t="shared" si="22"/>
        <v>0</v>
      </c>
      <c r="AB108" s="78">
        <f t="shared" si="23"/>
        <v>0</v>
      </c>
      <c r="AC108" s="77">
        <f t="shared" si="24"/>
        <v>0</v>
      </c>
      <c r="AD108" s="78">
        <f t="shared" si="25"/>
        <v>0</v>
      </c>
      <c r="AE108" s="77">
        <f t="shared" si="26"/>
        <v>0</v>
      </c>
      <c r="AF108" s="78">
        <f t="shared" si="27"/>
        <v>0</v>
      </c>
      <c r="AG108" s="77">
        <f t="shared" si="28"/>
        <v>0</v>
      </c>
      <c r="AH108" s="78">
        <f t="shared" si="29"/>
        <v>0</v>
      </c>
    </row>
    <row r="109" spans="1:34" ht="15" hidden="1">
      <c r="A109" s="61"/>
      <c r="B109" s="62"/>
      <c r="C109" s="62"/>
      <c r="D109" s="63"/>
      <c r="E109" s="64"/>
      <c r="F109" s="301"/>
      <c r="G109" s="302"/>
      <c r="H109" s="301"/>
      <c r="I109" s="302"/>
      <c r="J109" s="301"/>
      <c r="K109" s="302"/>
      <c r="L109" s="301"/>
      <c r="M109" s="302"/>
      <c r="N109" s="301"/>
      <c r="O109" s="302"/>
      <c r="P109" s="65"/>
      <c r="Q109" s="66"/>
      <c r="R109" s="75"/>
      <c r="S109" s="76"/>
      <c r="T109" s="69"/>
      <c r="U109" s="70"/>
      <c r="V109" s="71"/>
      <c r="Y109" s="77">
        <f t="shared" si="20"/>
        <v>0</v>
      </c>
      <c r="Z109" s="78">
        <f t="shared" si="21"/>
        <v>0</v>
      </c>
      <c r="AA109" s="77">
        <f t="shared" si="22"/>
        <v>0</v>
      </c>
      <c r="AB109" s="78">
        <f t="shared" si="23"/>
        <v>0</v>
      </c>
      <c r="AC109" s="77">
        <f t="shared" si="24"/>
        <v>0</v>
      </c>
      <c r="AD109" s="78">
        <f t="shared" si="25"/>
        <v>0</v>
      </c>
      <c r="AE109" s="77">
        <f t="shared" si="26"/>
        <v>0</v>
      </c>
      <c r="AF109" s="78">
        <f t="shared" si="27"/>
        <v>0</v>
      </c>
      <c r="AG109" s="77">
        <f t="shared" si="28"/>
        <v>0</v>
      </c>
      <c r="AH109" s="78">
        <f t="shared" si="29"/>
        <v>0</v>
      </c>
    </row>
    <row r="110" spans="1:34" ht="15" hidden="1">
      <c r="A110" s="61"/>
      <c r="B110" s="62"/>
      <c r="C110" s="62"/>
      <c r="D110" s="74"/>
      <c r="E110" s="64"/>
      <c r="F110" s="297"/>
      <c r="G110" s="298"/>
      <c r="H110" s="297"/>
      <c r="I110" s="298"/>
      <c r="J110" s="307"/>
      <c r="K110" s="308"/>
      <c r="L110" s="297"/>
      <c r="M110" s="298"/>
      <c r="N110" s="297"/>
      <c r="O110" s="298"/>
      <c r="P110" s="65"/>
      <c r="Q110" s="66"/>
      <c r="R110" s="75"/>
      <c r="S110" s="76"/>
      <c r="T110" s="69"/>
      <c r="U110" s="70"/>
      <c r="V110" s="71"/>
      <c r="Y110" s="77">
        <f t="shared" si="20"/>
        <v>0</v>
      </c>
      <c r="Z110" s="78">
        <f t="shared" si="21"/>
        <v>0</v>
      </c>
      <c r="AA110" s="77">
        <f t="shared" si="22"/>
        <v>0</v>
      </c>
      <c r="AB110" s="78">
        <f t="shared" si="23"/>
        <v>0</v>
      </c>
      <c r="AC110" s="77">
        <f t="shared" si="24"/>
        <v>0</v>
      </c>
      <c r="AD110" s="78">
        <f t="shared" si="25"/>
        <v>0</v>
      </c>
      <c r="AE110" s="77">
        <f t="shared" si="26"/>
        <v>0</v>
      </c>
      <c r="AF110" s="78">
        <f t="shared" si="27"/>
        <v>0</v>
      </c>
      <c r="AG110" s="77">
        <f t="shared" si="28"/>
        <v>0</v>
      </c>
      <c r="AH110" s="78">
        <f t="shared" si="29"/>
        <v>0</v>
      </c>
    </row>
    <row r="111" spans="1:34" ht="15.75" hidden="1" thickBot="1">
      <c r="A111" s="80"/>
      <c r="B111" s="81"/>
      <c r="C111" s="81"/>
      <c r="D111" s="82"/>
      <c r="E111" s="83"/>
      <c r="F111" s="305"/>
      <c r="G111" s="306"/>
      <c r="H111" s="305"/>
      <c r="I111" s="306"/>
      <c r="J111" s="305"/>
      <c r="K111" s="306"/>
      <c r="L111" s="305"/>
      <c r="M111" s="306"/>
      <c r="N111" s="305"/>
      <c r="O111" s="306"/>
      <c r="P111" s="84"/>
      <c r="Q111" s="85"/>
      <c r="R111" s="86"/>
      <c r="S111" s="16"/>
      <c r="T111" s="69"/>
      <c r="U111" s="70"/>
      <c r="V111" s="71"/>
      <c r="Y111" s="87">
        <f t="shared" si="20"/>
        <v>0</v>
      </c>
      <c r="Z111" s="88">
        <f t="shared" si="21"/>
        <v>0</v>
      </c>
      <c r="AA111" s="87">
        <f t="shared" si="22"/>
        <v>0</v>
      </c>
      <c r="AB111" s="88">
        <f t="shared" si="23"/>
        <v>0</v>
      </c>
      <c r="AC111" s="87">
        <f t="shared" si="24"/>
        <v>0</v>
      </c>
      <c r="AD111" s="88">
        <f t="shared" si="25"/>
        <v>0</v>
      </c>
      <c r="AE111" s="87">
        <f t="shared" si="26"/>
        <v>0</v>
      </c>
      <c r="AF111" s="88">
        <f t="shared" si="27"/>
        <v>0</v>
      </c>
      <c r="AG111" s="87">
        <f t="shared" si="28"/>
        <v>0</v>
      </c>
      <c r="AH111" s="88">
        <f t="shared" si="29"/>
        <v>0</v>
      </c>
    </row>
    <row r="112" ht="15.75" hidden="1" thickBot="1" thickTop="1"/>
    <row r="113" spans="1:19" ht="15.75" hidden="1" thickTop="1">
      <c r="A113" s="3"/>
      <c r="B113" s="4"/>
      <c r="C113" s="5"/>
      <c r="D113" s="5"/>
      <c r="E113" s="5"/>
      <c r="F113" s="6"/>
      <c r="G113" s="5"/>
      <c r="H113" s="7"/>
      <c r="I113" s="8"/>
      <c r="J113" s="271"/>
      <c r="K113" s="271"/>
      <c r="L113" s="271"/>
      <c r="M113" s="272"/>
      <c r="N113" s="9"/>
      <c r="O113" s="10"/>
      <c r="P113" s="273"/>
      <c r="Q113" s="273"/>
      <c r="R113" s="273"/>
      <c r="S113" s="274"/>
    </row>
    <row r="114" spans="1:19" ht="15.75" hidden="1" thickBot="1">
      <c r="A114" s="11"/>
      <c r="B114" s="12"/>
      <c r="C114" s="13"/>
      <c r="D114" s="275"/>
      <c r="E114" s="275"/>
      <c r="F114" s="276"/>
      <c r="G114" s="277"/>
      <c r="H114" s="278"/>
      <c r="I114" s="278"/>
      <c r="J114" s="279"/>
      <c r="K114" s="279"/>
      <c r="L114" s="279"/>
      <c r="M114" s="280"/>
      <c r="N114" s="14"/>
      <c r="O114" s="15"/>
      <c r="P114" s="309"/>
      <c r="Q114" s="309"/>
      <c r="R114" s="309"/>
      <c r="S114" s="310"/>
    </row>
    <row r="115" spans="1:22" ht="15" hidden="1" thickTop="1">
      <c r="A115" s="18"/>
      <c r="B115" s="19"/>
      <c r="C115" s="20"/>
      <c r="D115" s="283"/>
      <c r="E115" s="284"/>
      <c r="F115" s="283"/>
      <c r="G115" s="284"/>
      <c r="H115" s="283"/>
      <c r="I115" s="284"/>
      <c r="J115" s="283"/>
      <c r="K115" s="284"/>
      <c r="L115" s="283"/>
      <c r="M115" s="284"/>
      <c r="N115" s="21"/>
      <c r="O115" s="22"/>
      <c r="P115" s="23"/>
      <c r="Q115" s="24"/>
      <c r="R115" s="285"/>
      <c r="S115" s="286"/>
      <c r="T115" s="287"/>
      <c r="U115" s="288"/>
      <c r="V115" s="25"/>
    </row>
    <row r="116" spans="1:22" ht="15" hidden="1">
      <c r="A116" s="26"/>
      <c r="B116" s="27"/>
      <c r="C116" s="28"/>
      <c r="D116" s="29"/>
      <c r="E116" s="30"/>
      <c r="F116" s="31"/>
      <c r="G116" s="32"/>
      <c r="H116" s="31"/>
      <c r="I116" s="32"/>
      <c r="J116" s="31"/>
      <c r="K116" s="32"/>
      <c r="L116" s="31"/>
      <c r="M116" s="32"/>
      <c r="N116" s="33"/>
      <c r="O116" s="34"/>
      <c r="P116" s="35"/>
      <c r="Q116" s="36"/>
      <c r="R116" s="289"/>
      <c r="S116" s="290"/>
      <c r="T116" s="37"/>
      <c r="U116" s="37"/>
      <c r="V116" s="38"/>
    </row>
    <row r="117" spans="1:22" ht="15" hidden="1">
      <c r="A117" s="39"/>
      <c r="B117" s="27"/>
      <c r="C117" s="28"/>
      <c r="D117" s="40"/>
      <c r="E117" s="41"/>
      <c r="F117" s="42"/>
      <c r="G117" s="43"/>
      <c r="H117" s="40"/>
      <c r="I117" s="41"/>
      <c r="J117" s="40"/>
      <c r="K117" s="41"/>
      <c r="L117" s="40"/>
      <c r="M117" s="41"/>
      <c r="N117" s="33"/>
      <c r="O117" s="34"/>
      <c r="P117" s="35"/>
      <c r="Q117" s="36"/>
      <c r="R117" s="289"/>
      <c r="S117" s="290"/>
      <c r="T117" s="37"/>
      <c r="U117" s="37"/>
      <c r="V117" s="38"/>
    </row>
    <row r="118" spans="1:22" ht="15" hidden="1">
      <c r="A118" s="39"/>
      <c r="B118" s="27"/>
      <c r="C118" s="28"/>
      <c r="D118" s="40"/>
      <c r="E118" s="41"/>
      <c r="F118" s="40"/>
      <c r="G118" s="41"/>
      <c r="H118" s="42"/>
      <c r="I118" s="43"/>
      <c r="J118" s="40"/>
      <c r="K118" s="41"/>
      <c r="L118" s="40"/>
      <c r="M118" s="41"/>
      <c r="N118" s="33"/>
      <c r="O118" s="34"/>
      <c r="P118" s="35"/>
      <c r="Q118" s="36"/>
      <c r="R118" s="289"/>
      <c r="S118" s="290"/>
      <c r="T118" s="37"/>
      <c r="U118" s="37"/>
      <c r="V118" s="38"/>
    </row>
    <row r="119" spans="1:22" ht="15.75" hidden="1" thickBot="1">
      <c r="A119" s="39"/>
      <c r="B119" s="44"/>
      <c r="C119" s="28"/>
      <c r="D119" s="40"/>
      <c r="E119" s="41"/>
      <c r="F119" s="40"/>
      <c r="G119" s="41"/>
      <c r="H119" s="40"/>
      <c r="I119" s="41"/>
      <c r="J119" s="42"/>
      <c r="K119" s="43"/>
      <c r="L119" s="40"/>
      <c r="M119" s="41"/>
      <c r="N119" s="33"/>
      <c r="O119" s="34"/>
      <c r="P119" s="35"/>
      <c r="Q119" s="36"/>
      <c r="R119" s="291"/>
      <c r="S119" s="292"/>
      <c r="T119" s="37"/>
      <c r="U119" s="37"/>
      <c r="V119" s="38"/>
    </row>
    <row r="120" spans="1:24" ht="15" hidden="1" thickTop="1">
      <c r="A120" s="45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  <c r="S120" s="49"/>
      <c r="T120" s="50"/>
      <c r="U120" s="51"/>
      <c r="V120" s="52"/>
      <c r="W120" s="51"/>
      <c r="X120" s="53"/>
    </row>
    <row r="121" spans="1:22" ht="15" hidden="1" thickBot="1">
      <c r="A121" s="54"/>
      <c r="B121" s="55"/>
      <c r="C121" s="56"/>
      <c r="D121" s="56"/>
      <c r="E121" s="57"/>
      <c r="F121" s="293"/>
      <c r="G121" s="294"/>
      <c r="H121" s="265"/>
      <c r="I121" s="266"/>
      <c r="J121" s="265"/>
      <c r="K121" s="266"/>
      <c r="L121" s="265"/>
      <c r="M121" s="266"/>
      <c r="N121" s="265"/>
      <c r="O121" s="266"/>
      <c r="P121" s="267"/>
      <c r="Q121" s="268"/>
      <c r="S121" s="58"/>
      <c r="T121" s="59"/>
      <c r="U121" s="60"/>
      <c r="V121" s="25"/>
    </row>
    <row r="122" spans="1:34" ht="15" hidden="1">
      <c r="A122" s="61"/>
      <c r="B122" s="62"/>
      <c r="C122" s="62"/>
      <c r="D122" s="63"/>
      <c r="E122" s="64"/>
      <c r="F122" s="299"/>
      <c r="G122" s="300"/>
      <c r="H122" s="301"/>
      <c r="I122" s="302"/>
      <c r="J122" s="301"/>
      <c r="K122" s="302"/>
      <c r="L122" s="301"/>
      <c r="M122" s="302"/>
      <c r="N122" s="295"/>
      <c r="O122" s="296"/>
      <c r="P122" s="65"/>
      <c r="Q122" s="66"/>
      <c r="R122" s="67"/>
      <c r="S122" s="68"/>
      <c r="T122" s="69"/>
      <c r="U122" s="70"/>
      <c r="V122" s="71"/>
      <c r="Y122" s="72">
        <f aca="true" t="shared" si="30" ref="Y122:Y127">IF(F122="",0,IF(LEFT(F122,1)="-",ABS(F122),(IF(F122&gt;9,F122+2,11))))</f>
        <v>0</v>
      </c>
      <c r="Z122" s="73">
        <f aca="true" t="shared" si="31" ref="Z122:Z127">IF(F122="",0,IF(LEFT(F122,1)="-",(IF(ABS(F122)&gt;9,(ABS(F122)+2),11)),F122))</f>
        <v>0</v>
      </c>
      <c r="AA122" s="72">
        <f aca="true" t="shared" si="32" ref="AA122:AA127">IF(H122="",0,IF(LEFT(H122,1)="-",ABS(H122),(IF(H122&gt;9,H122+2,11))))</f>
        <v>0</v>
      </c>
      <c r="AB122" s="73">
        <f aca="true" t="shared" si="33" ref="AB122:AB127">IF(H122="",0,IF(LEFT(H122,1)="-",(IF(ABS(H122)&gt;9,(ABS(H122)+2),11)),H122))</f>
        <v>0</v>
      </c>
      <c r="AC122" s="72">
        <f aca="true" t="shared" si="34" ref="AC122:AC127">IF(J122="",0,IF(LEFT(J122,1)="-",ABS(J122),(IF(J122&gt;9,J122+2,11))))</f>
        <v>0</v>
      </c>
      <c r="AD122" s="73">
        <f aca="true" t="shared" si="35" ref="AD122:AD127">IF(J122="",0,IF(LEFT(J122,1)="-",(IF(ABS(J122)&gt;9,(ABS(J122)+2),11)),J122))</f>
        <v>0</v>
      </c>
      <c r="AE122" s="72">
        <f aca="true" t="shared" si="36" ref="AE122:AE127">IF(L122="",0,IF(LEFT(L122,1)="-",ABS(L122),(IF(L122&gt;9,L122+2,11))))</f>
        <v>0</v>
      </c>
      <c r="AF122" s="73">
        <f aca="true" t="shared" si="37" ref="AF122:AF127">IF(L122="",0,IF(LEFT(L122,1)="-",(IF(ABS(L122)&gt;9,(ABS(L122)+2),11)),L122))</f>
        <v>0</v>
      </c>
      <c r="AG122" s="72">
        <f aca="true" t="shared" si="38" ref="AG122:AG127">IF(N122="",0,IF(LEFT(N122,1)="-",ABS(N122),(IF(N122&gt;9,N122+2,11))))</f>
        <v>0</v>
      </c>
      <c r="AH122" s="73">
        <f aca="true" t="shared" si="39" ref="AH122:AH127">IF(N122="",0,IF(LEFT(N122,1)="-",(IF(ABS(N122)&gt;9,(ABS(N122)+2),11)),N122))</f>
        <v>0</v>
      </c>
    </row>
    <row r="123" spans="1:34" ht="15" hidden="1">
      <c r="A123" s="61"/>
      <c r="B123" s="62"/>
      <c r="C123" s="62"/>
      <c r="D123" s="74"/>
      <c r="E123" s="64"/>
      <c r="F123" s="297"/>
      <c r="G123" s="298"/>
      <c r="H123" s="297"/>
      <c r="I123" s="298"/>
      <c r="J123" s="297"/>
      <c r="K123" s="298"/>
      <c r="L123" s="297"/>
      <c r="M123" s="298"/>
      <c r="N123" s="297"/>
      <c r="O123" s="298"/>
      <c r="P123" s="65"/>
      <c r="Q123" s="66"/>
      <c r="R123" s="75"/>
      <c r="S123" s="76"/>
      <c r="T123" s="69"/>
      <c r="U123" s="70"/>
      <c r="V123" s="71"/>
      <c r="Y123" s="77">
        <f t="shared" si="30"/>
        <v>0</v>
      </c>
      <c r="Z123" s="78">
        <f t="shared" si="31"/>
        <v>0</v>
      </c>
      <c r="AA123" s="77">
        <f t="shared" si="32"/>
        <v>0</v>
      </c>
      <c r="AB123" s="78">
        <f t="shared" si="33"/>
        <v>0</v>
      </c>
      <c r="AC123" s="77">
        <f t="shared" si="34"/>
        <v>0</v>
      </c>
      <c r="AD123" s="78">
        <f t="shared" si="35"/>
        <v>0</v>
      </c>
      <c r="AE123" s="77">
        <f t="shared" si="36"/>
        <v>0</v>
      </c>
      <c r="AF123" s="78">
        <f t="shared" si="37"/>
        <v>0</v>
      </c>
      <c r="AG123" s="77">
        <f t="shared" si="38"/>
        <v>0</v>
      </c>
      <c r="AH123" s="78">
        <f t="shared" si="39"/>
        <v>0</v>
      </c>
    </row>
    <row r="124" spans="1:34" ht="15.75" hidden="1" thickBot="1">
      <c r="A124" s="61"/>
      <c r="B124" s="79"/>
      <c r="C124" s="79"/>
      <c r="D124" s="56"/>
      <c r="E124" s="57"/>
      <c r="F124" s="303"/>
      <c r="G124" s="304"/>
      <c r="H124" s="303"/>
      <c r="I124" s="304"/>
      <c r="J124" s="303"/>
      <c r="K124" s="304"/>
      <c r="L124" s="303"/>
      <c r="M124" s="304"/>
      <c r="N124" s="303"/>
      <c r="O124" s="304"/>
      <c r="P124" s="65"/>
      <c r="Q124" s="66"/>
      <c r="R124" s="75"/>
      <c r="S124" s="76"/>
      <c r="T124" s="69"/>
      <c r="U124" s="70"/>
      <c r="V124" s="71"/>
      <c r="Y124" s="77">
        <f t="shared" si="30"/>
        <v>0</v>
      </c>
      <c r="Z124" s="78">
        <f t="shared" si="31"/>
        <v>0</v>
      </c>
      <c r="AA124" s="77">
        <f t="shared" si="32"/>
        <v>0</v>
      </c>
      <c r="AB124" s="78">
        <f t="shared" si="33"/>
        <v>0</v>
      </c>
      <c r="AC124" s="77">
        <f t="shared" si="34"/>
        <v>0</v>
      </c>
      <c r="AD124" s="78">
        <f t="shared" si="35"/>
        <v>0</v>
      </c>
      <c r="AE124" s="77">
        <f t="shared" si="36"/>
        <v>0</v>
      </c>
      <c r="AF124" s="78">
        <f t="shared" si="37"/>
        <v>0</v>
      </c>
      <c r="AG124" s="77">
        <f t="shared" si="38"/>
        <v>0</v>
      </c>
      <c r="AH124" s="78">
        <f t="shared" si="39"/>
        <v>0</v>
      </c>
    </row>
    <row r="125" spans="1:34" ht="15" hidden="1">
      <c r="A125" s="61"/>
      <c r="B125" s="62"/>
      <c r="C125" s="62"/>
      <c r="D125" s="63"/>
      <c r="E125" s="64"/>
      <c r="F125" s="301"/>
      <c r="G125" s="302"/>
      <c r="H125" s="301"/>
      <c r="I125" s="302"/>
      <c r="J125" s="301"/>
      <c r="K125" s="302"/>
      <c r="L125" s="301"/>
      <c r="M125" s="302"/>
      <c r="N125" s="301"/>
      <c r="O125" s="302"/>
      <c r="P125" s="65"/>
      <c r="Q125" s="66"/>
      <c r="R125" s="75"/>
      <c r="S125" s="76"/>
      <c r="T125" s="69"/>
      <c r="U125" s="70"/>
      <c r="V125" s="71"/>
      <c r="Y125" s="77">
        <f t="shared" si="30"/>
        <v>0</v>
      </c>
      <c r="Z125" s="78">
        <f t="shared" si="31"/>
        <v>0</v>
      </c>
      <c r="AA125" s="77">
        <f t="shared" si="32"/>
        <v>0</v>
      </c>
      <c r="AB125" s="78">
        <f t="shared" si="33"/>
        <v>0</v>
      </c>
      <c r="AC125" s="77">
        <f t="shared" si="34"/>
        <v>0</v>
      </c>
      <c r="AD125" s="78">
        <f t="shared" si="35"/>
        <v>0</v>
      </c>
      <c r="AE125" s="77">
        <f t="shared" si="36"/>
        <v>0</v>
      </c>
      <c r="AF125" s="78">
        <f t="shared" si="37"/>
        <v>0</v>
      </c>
      <c r="AG125" s="77">
        <f t="shared" si="38"/>
        <v>0</v>
      </c>
      <c r="AH125" s="78">
        <f t="shared" si="39"/>
        <v>0</v>
      </c>
    </row>
    <row r="126" spans="1:34" ht="15" hidden="1">
      <c r="A126" s="61"/>
      <c r="B126" s="62"/>
      <c r="C126" s="62"/>
      <c r="D126" s="74"/>
      <c r="E126" s="64"/>
      <c r="F126" s="297"/>
      <c r="G126" s="298"/>
      <c r="H126" s="297"/>
      <c r="I126" s="298"/>
      <c r="J126" s="307"/>
      <c r="K126" s="308"/>
      <c r="L126" s="297"/>
      <c r="M126" s="298"/>
      <c r="N126" s="297"/>
      <c r="O126" s="298"/>
      <c r="P126" s="65"/>
      <c r="Q126" s="66"/>
      <c r="R126" s="75"/>
      <c r="S126" s="76"/>
      <c r="T126" s="69"/>
      <c r="U126" s="70"/>
      <c r="V126" s="71"/>
      <c r="Y126" s="77">
        <f t="shared" si="30"/>
        <v>0</v>
      </c>
      <c r="Z126" s="78">
        <f t="shared" si="31"/>
        <v>0</v>
      </c>
      <c r="AA126" s="77">
        <f t="shared" si="32"/>
        <v>0</v>
      </c>
      <c r="AB126" s="78">
        <f t="shared" si="33"/>
        <v>0</v>
      </c>
      <c r="AC126" s="77">
        <f t="shared" si="34"/>
        <v>0</v>
      </c>
      <c r="AD126" s="78">
        <f t="shared" si="35"/>
        <v>0</v>
      </c>
      <c r="AE126" s="77">
        <f t="shared" si="36"/>
        <v>0</v>
      </c>
      <c r="AF126" s="78">
        <f t="shared" si="37"/>
        <v>0</v>
      </c>
      <c r="AG126" s="77">
        <f t="shared" si="38"/>
        <v>0</v>
      </c>
      <c r="AH126" s="78">
        <f t="shared" si="39"/>
        <v>0</v>
      </c>
    </row>
    <row r="127" spans="1:34" ht="15.75" hidden="1" thickBot="1">
      <c r="A127" s="80"/>
      <c r="B127" s="81"/>
      <c r="C127" s="81"/>
      <c r="D127" s="82"/>
      <c r="E127" s="83"/>
      <c r="F127" s="305"/>
      <c r="G127" s="306"/>
      <c r="H127" s="305"/>
      <c r="I127" s="306"/>
      <c r="J127" s="305"/>
      <c r="K127" s="306"/>
      <c r="L127" s="305"/>
      <c r="M127" s="306"/>
      <c r="N127" s="305"/>
      <c r="O127" s="306"/>
      <c r="P127" s="84"/>
      <c r="Q127" s="85"/>
      <c r="R127" s="86"/>
      <c r="S127" s="16"/>
      <c r="T127" s="69"/>
      <c r="U127" s="70"/>
      <c r="V127" s="71"/>
      <c r="Y127" s="87">
        <f t="shared" si="30"/>
        <v>0</v>
      </c>
      <c r="Z127" s="88">
        <f t="shared" si="31"/>
        <v>0</v>
      </c>
      <c r="AA127" s="87">
        <f t="shared" si="32"/>
        <v>0</v>
      </c>
      <c r="AB127" s="88">
        <f t="shared" si="33"/>
        <v>0</v>
      </c>
      <c r="AC127" s="87">
        <f t="shared" si="34"/>
        <v>0</v>
      </c>
      <c r="AD127" s="88">
        <f t="shared" si="35"/>
        <v>0</v>
      </c>
      <c r="AE127" s="87">
        <f t="shared" si="36"/>
        <v>0</v>
      </c>
      <c r="AF127" s="88">
        <f t="shared" si="37"/>
        <v>0</v>
      </c>
      <c r="AG127" s="87">
        <f t="shared" si="38"/>
        <v>0</v>
      </c>
      <c r="AH127" s="88">
        <f t="shared" si="39"/>
        <v>0</v>
      </c>
    </row>
    <row r="128" ht="15.75" hidden="1" thickBot="1" thickTop="1"/>
    <row r="129" spans="1:19" ht="15.75" hidden="1" thickTop="1">
      <c r="A129" s="3"/>
      <c r="B129" s="4"/>
      <c r="C129" s="5"/>
      <c r="D129" s="5"/>
      <c r="E129" s="5"/>
      <c r="F129" s="6"/>
      <c r="G129" s="5"/>
      <c r="H129" s="7"/>
      <c r="I129" s="8"/>
      <c r="J129" s="271"/>
      <c r="K129" s="271"/>
      <c r="L129" s="271"/>
      <c r="M129" s="272"/>
      <c r="N129" s="9"/>
      <c r="O129" s="10"/>
      <c r="P129" s="273"/>
      <c r="Q129" s="273"/>
      <c r="R129" s="273"/>
      <c r="S129" s="274"/>
    </row>
    <row r="130" spans="1:19" ht="15.75" hidden="1" thickBot="1">
      <c r="A130" s="11"/>
      <c r="B130" s="12"/>
      <c r="C130" s="13"/>
      <c r="D130" s="275"/>
      <c r="E130" s="275"/>
      <c r="F130" s="276"/>
      <c r="G130" s="277"/>
      <c r="H130" s="278"/>
      <c r="I130" s="278"/>
      <c r="J130" s="279"/>
      <c r="K130" s="279"/>
      <c r="L130" s="279"/>
      <c r="M130" s="280"/>
      <c r="N130" s="14"/>
      <c r="O130" s="15"/>
      <c r="P130" s="309"/>
      <c r="Q130" s="309"/>
      <c r="R130" s="309"/>
      <c r="S130" s="310"/>
    </row>
    <row r="131" spans="1:22" ht="15" hidden="1" thickTop="1">
      <c r="A131" s="18"/>
      <c r="B131" s="19"/>
      <c r="C131" s="20"/>
      <c r="D131" s="283"/>
      <c r="E131" s="284"/>
      <c r="F131" s="283"/>
      <c r="G131" s="284"/>
      <c r="H131" s="283"/>
      <c r="I131" s="284"/>
      <c r="J131" s="283"/>
      <c r="K131" s="284"/>
      <c r="L131" s="283"/>
      <c r="M131" s="284"/>
      <c r="N131" s="21"/>
      <c r="O131" s="22"/>
      <c r="P131" s="23"/>
      <c r="Q131" s="24"/>
      <c r="R131" s="285"/>
      <c r="S131" s="286"/>
      <c r="T131" s="287"/>
      <c r="U131" s="288"/>
      <c r="V131" s="25"/>
    </row>
    <row r="132" spans="1:22" ht="15" hidden="1">
      <c r="A132" s="26"/>
      <c r="B132" s="27"/>
      <c r="C132" s="28"/>
      <c r="D132" s="29"/>
      <c r="E132" s="30"/>
      <c r="F132" s="31"/>
      <c r="G132" s="32"/>
      <c r="H132" s="31"/>
      <c r="I132" s="32"/>
      <c r="J132" s="31"/>
      <c r="K132" s="32"/>
      <c r="L132" s="31"/>
      <c r="M132" s="32"/>
      <c r="N132" s="33"/>
      <c r="O132" s="34"/>
      <c r="P132" s="35"/>
      <c r="Q132" s="36"/>
      <c r="R132" s="289"/>
      <c r="S132" s="290"/>
      <c r="T132" s="37"/>
      <c r="U132" s="37"/>
      <c r="V132" s="38"/>
    </row>
    <row r="133" spans="1:22" ht="15" hidden="1">
      <c r="A133" s="39"/>
      <c r="B133" s="27"/>
      <c r="C133" s="28"/>
      <c r="D133" s="40"/>
      <c r="E133" s="41"/>
      <c r="F133" s="42"/>
      <c r="G133" s="43"/>
      <c r="H133" s="40"/>
      <c r="I133" s="41"/>
      <c r="J133" s="40"/>
      <c r="K133" s="41"/>
      <c r="L133" s="40"/>
      <c r="M133" s="41"/>
      <c r="N133" s="33"/>
      <c r="O133" s="34"/>
      <c r="P133" s="35"/>
      <c r="Q133" s="36"/>
      <c r="R133" s="289"/>
      <c r="S133" s="290"/>
      <c r="T133" s="37"/>
      <c r="U133" s="37"/>
      <c r="V133" s="38"/>
    </row>
    <row r="134" spans="1:22" ht="15" hidden="1">
      <c r="A134" s="39"/>
      <c r="B134" s="27"/>
      <c r="C134" s="28"/>
      <c r="D134" s="40"/>
      <c r="E134" s="41"/>
      <c r="F134" s="40"/>
      <c r="G134" s="41"/>
      <c r="H134" s="42"/>
      <c r="I134" s="43"/>
      <c r="J134" s="40"/>
      <c r="K134" s="41"/>
      <c r="L134" s="40"/>
      <c r="M134" s="41"/>
      <c r="N134" s="33"/>
      <c r="O134" s="34"/>
      <c r="P134" s="35"/>
      <c r="Q134" s="36"/>
      <c r="R134" s="289"/>
      <c r="S134" s="290"/>
      <c r="T134" s="37"/>
      <c r="U134" s="37"/>
      <c r="V134" s="38"/>
    </row>
    <row r="135" spans="1:22" ht="15.75" hidden="1" thickBot="1">
      <c r="A135" s="39"/>
      <c r="B135" s="44"/>
      <c r="C135" s="28"/>
      <c r="D135" s="40"/>
      <c r="E135" s="41"/>
      <c r="F135" s="40"/>
      <c r="G135" s="41"/>
      <c r="H135" s="40"/>
      <c r="I135" s="41"/>
      <c r="J135" s="42"/>
      <c r="K135" s="43"/>
      <c r="L135" s="40"/>
      <c r="M135" s="41"/>
      <c r="N135" s="33"/>
      <c r="O135" s="34"/>
      <c r="P135" s="35"/>
      <c r="Q135" s="36"/>
      <c r="R135" s="291"/>
      <c r="S135" s="292"/>
      <c r="T135" s="37"/>
      <c r="U135" s="37"/>
      <c r="V135" s="38"/>
    </row>
    <row r="136" spans="1:24" ht="15" hidden="1" thickTop="1">
      <c r="A136" s="45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  <c r="S136" s="49"/>
      <c r="T136" s="50"/>
      <c r="U136" s="51"/>
      <c r="V136" s="52"/>
      <c r="W136" s="51"/>
      <c r="X136" s="53"/>
    </row>
    <row r="137" spans="1:22" ht="15" hidden="1" thickBot="1">
      <c r="A137" s="54"/>
      <c r="B137" s="55"/>
      <c r="C137" s="56"/>
      <c r="D137" s="56"/>
      <c r="E137" s="57"/>
      <c r="F137" s="293"/>
      <c r="G137" s="294"/>
      <c r="H137" s="265"/>
      <c r="I137" s="266"/>
      <c r="J137" s="265"/>
      <c r="K137" s="266"/>
      <c r="L137" s="265"/>
      <c r="M137" s="266"/>
      <c r="N137" s="265"/>
      <c r="O137" s="266"/>
      <c r="P137" s="267"/>
      <c r="Q137" s="268"/>
      <c r="S137" s="58"/>
      <c r="T137" s="59"/>
      <c r="U137" s="60"/>
      <c r="V137" s="25"/>
    </row>
    <row r="138" spans="1:34" ht="15" hidden="1">
      <c r="A138" s="61"/>
      <c r="B138" s="62"/>
      <c r="C138" s="62"/>
      <c r="D138" s="63"/>
      <c r="E138" s="64"/>
      <c r="F138" s="299"/>
      <c r="G138" s="300"/>
      <c r="H138" s="301"/>
      <c r="I138" s="302"/>
      <c r="J138" s="301"/>
      <c r="K138" s="302"/>
      <c r="L138" s="301"/>
      <c r="M138" s="302"/>
      <c r="N138" s="295"/>
      <c r="O138" s="296"/>
      <c r="P138" s="65"/>
      <c r="Q138" s="66"/>
      <c r="R138" s="67"/>
      <c r="S138" s="68"/>
      <c r="T138" s="69"/>
      <c r="U138" s="70"/>
      <c r="V138" s="71"/>
      <c r="Y138" s="72">
        <f aca="true" t="shared" si="40" ref="Y138:Y143">IF(F138="",0,IF(LEFT(F138,1)="-",ABS(F138),(IF(F138&gt;9,F138+2,11))))</f>
        <v>0</v>
      </c>
      <c r="Z138" s="73">
        <f aca="true" t="shared" si="41" ref="Z138:Z143">IF(F138="",0,IF(LEFT(F138,1)="-",(IF(ABS(F138)&gt;9,(ABS(F138)+2),11)),F138))</f>
        <v>0</v>
      </c>
      <c r="AA138" s="72">
        <f aca="true" t="shared" si="42" ref="AA138:AA143">IF(H138="",0,IF(LEFT(H138,1)="-",ABS(H138),(IF(H138&gt;9,H138+2,11))))</f>
        <v>0</v>
      </c>
      <c r="AB138" s="73">
        <f aca="true" t="shared" si="43" ref="AB138:AB143">IF(H138="",0,IF(LEFT(H138,1)="-",(IF(ABS(H138)&gt;9,(ABS(H138)+2),11)),H138))</f>
        <v>0</v>
      </c>
      <c r="AC138" s="72">
        <f aca="true" t="shared" si="44" ref="AC138:AC143">IF(J138="",0,IF(LEFT(J138,1)="-",ABS(J138),(IF(J138&gt;9,J138+2,11))))</f>
        <v>0</v>
      </c>
      <c r="AD138" s="73">
        <f aca="true" t="shared" si="45" ref="AD138:AD143">IF(J138="",0,IF(LEFT(J138,1)="-",(IF(ABS(J138)&gt;9,(ABS(J138)+2),11)),J138))</f>
        <v>0</v>
      </c>
      <c r="AE138" s="72">
        <f aca="true" t="shared" si="46" ref="AE138:AE143">IF(L138="",0,IF(LEFT(L138,1)="-",ABS(L138),(IF(L138&gt;9,L138+2,11))))</f>
        <v>0</v>
      </c>
      <c r="AF138" s="73">
        <f aca="true" t="shared" si="47" ref="AF138:AF143">IF(L138="",0,IF(LEFT(L138,1)="-",(IF(ABS(L138)&gt;9,(ABS(L138)+2),11)),L138))</f>
        <v>0</v>
      </c>
      <c r="AG138" s="72">
        <f aca="true" t="shared" si="48" ref="AG138:AG143">IF(N138="",0,IF(LEFT(N138,1)="-",ABS(N138),(IF(N138&gt;9,N138+2,11))))</f>
        <v>0</v>
      </c>
      <c r="AH138" s="73">
        <f aca="true" t="shared" si="49" ref="AH138:AH143">IF(N138="",0,IF(LEFT(N138,1)="-",(IF(ABS(N138)&gt;9,(ABS(N138)+2),11)),N138))</f>
        <v>0</v>
      </c>
    </row>
    <row r="139" spans="1:34" ht="15" hidden="1">
      <c r="A139" s="61"/>
      <c r="B139" s="62"/>
      <c r="C139" s="62"/>
      <c r="D139" s="74"/>
      <c r="E139" s="64"/>
      <c r="F139" s="297"/>
      <c r="G139" s="298"/>
      <c r="H139" s="297"/>
      <c r="I139" s="298"/>
      <c r="J139" s="297"/>
      <c r="K139" s="298"/>
      <c r="L139" s="297"/>
      <c r="M139" s="298"/>
      <c r="N139" s="297"/>
      <c r="O139" s="298"/>
      <c r="P139" s="65"/>
      <c r="Q139" s="66"/>
      <c r="R139" s="75"/>
      <c r="S139" s="76"/>
      <c r="T139" s="69"/>
      <c r="U139" s="70"/>
      <c r="V139" s="71"/>
      <c r="Y139" s="77">
        <f t="shared" si="40"/>
        <v>0</v>
      </c>
      <c r="Z139" s="78">
        <f t="shared" si="41"/>
        <v>0</v>
      </c>
      <c r="AA139" s="77">
        <f t="shared" si="42"/>
        <v>0</v>
      </c>
      <c r="AB139" s="78">
        <f t="shared" si="43"/>
        <v>0</v>
      </c>
      <c r="AC139" s="77">
        <f t="shared" si="44"/>
        <v>0</v>
      </c>
      <c r="AD139" s="78">
        <f t="shared" si="45"/>
        <v>0</v>
      </c>
      <c r="AE139" s="77">
        <f t="shared" si="46"/>
        <v>0</v>
      </c>
      <c r="AF139" s="78">
        <f t="shared" si="47"/>
        <v>0</v>
      </c>
      <c r="AG139" s="77">
        <f t="shared" si="48"/>
        <v>0</v>
      </c>
      <c r="AH139" s="78">
        <f t="shared" si="49"/>
        <v>0</v>
      </c>
    </row>
    <row r="140" spans="1:34" ht="15.75" hidden="1" thickBot="1">
      <c r="A140" s="61"/>
      <c r="B140" s="79"/>
      <c r="C140" s="79"/>
      <c r="D140" s="56"/>
      <c r="E140" s="57"/>
      <c r="F140" s="303"/>
      <c r="G140" s="304"/>
      <c r="H140" s="303"/>
      <c r="I140" s="304"/>
      <c r="J140" s="303"/>
      <c r="K140" s="304"/>
      <c r="L140" s="303"/>
      <c r="M140" s="304"/>
      <c r="N140" s="303"/>
      <c r="O140" s="304"/>
      <c r="P140" s="65"/>
      <c r="Q140" s="66"/>
      <c r="R140" s="75"/>
      <c r="S140" s="76"/>
      <c r="T140" s="69"/>
      <c r="U140" s="70"/>
      <c r="V140" s="71"/>
      <c r="Y140" s="77">
        <f t="shared" si="40"/>
        <v>0</v>
      </c>
      <c r="Z140" s="78">
        <f t="shared" si="41"/>
        <v>0</v>
      </c>
      <c r="AA140" s="77">
        <f t="shared" si="42"/>
        <v>0</v>
      </c>
      <c r="AB140" s="78">
        <f t="shared" si="43"/>
        <v>0</v>
      </c>
      <c r="AC140" s="77">
        <f t="shared" si="44"/>
        <v>0</v>
      </c>
      <c r="AD140" s="78">
        <f t="shared" si="45"/>
        <v>0</v>
      </c>
      <c r="AE140" s="77">
        <f t="shared" si="46"/>
        <v>0</v>
      </c>
      <c r="AF140" s="78">
        <f t="shared" si="47"/>
        <v>0</v>
      </c>
      <c r="AG140" s="77">
        <f t="shared" si="48"/>
        <v>0</v>
      </c>
      <c r="AH140" s="78">
        <f t="shared" si="49"/>
        <v>0</v>
      </c>
    </row>
    <row r="141" spans="1:34" ht="15" hidden="1">
      <c r="A141" s="61"/>
      <c r="B141" s="62"/>
      <c r="C141" s="62"/>
      <c r="D141" s="63"/>
      <c r="E141" s="64"/>
      <c r="F141" s="301"/>
      <c r="G141" s="302"/>
      <c r="H141" s="301"/>
      <c r="I141" s="302"/>
      <c r="J141" s="301"/>
      <c r="K141" s="302"/>
      <c r="L141" s="301"/>
      <c r="M141" s="302"/>
      <c r="N141" s="301"/>
      <c r="O141" s="302"/>
      <c r="P141" s="65"/>
      <c r="Q141" s="66"/>
      <c r="R141" s="75"/>
      <c r="S141" s="76"/>
      <c r="T141" s="69"/>
      <c r="U141" s="70"/>
      <c r="V141" s="71"/>
      <c r="Y141" s="77">
        <f t="shared" si="40"/>
        <v>0</v>
      </c>
      <c r="Z141" s="78">
        <f t="shared" si="41"/>
        <v>0</v>
      </c>
      <c r="AA141" s="77">
        <f t="shared" si="42"/>
        <v>0</v>
      </c>
      <c r="AB141" s="78">
        <f t="shared" si="43"/>
        <v>0</v>
      </c>
      <c r="AC141" s="77">
        <f t="shared" si="44"/>
        <v>0</v>
      </c>
      <c r="AD141" s="78">
        <f t="shared" si="45"/>
        <v>0</v>
      </c>
      <c r="AE141" s="77">
        <f t="shared" si="46"/>
        <v>0</v>
      </c>
      <c r="AF141" s="78">
        <f t="shared" si="47"/>
        <v>0</v>
      </c>
      <c r="AG141" s="77">
        <f t="shared" si="48"/>
        <v>0</v>
      </c>
      <c r="AH141" s="78">
        <f t="shared" si="49"/>
        <v>0</v>
      </c>
    </row>
    <row r="142" spans="1:34" ht="15" hidden="1">
      <c r="A142" s="61"/>
      <c r="B142" s="62"/>
      <c r="C142" s="62"/>
      <c r="D142" s="74"/>
      <c r="E142" s="64"/>
      <c r="F142" s="297"/>
      <c r="G142" s="298"/>
      <c r="H142" s="297"/>
      <c r="I142" s="298"/>
      <c r="J142" s="307"/>
      <c r="K142" s="308"/>
      <c r="L142" s="297"/>
      <c r="M142" s="298"/>
      <c r="N142" s="297"/>
      <c r="O142" s="298"/>
      <c r="P142" s="65"/>
      <c r="Q142" s="66"/>
      <c r="R142" s="75"/>
      <c r="S142" s="76"/>
      <c r="T142" s="69"/>
      <c r="U142" s="70"/>
      <c r="V142" s="71"/>
      <c r="Y142" s="77">
        <f t="shared" si="40"/>
        <v>0</v>
      </c>
      <c r="Z142" s="78">
        <f t="shared" si="41"/>
        <v>0</v>
      </c>
      <c r="AA142" s="77">
        <f t="shared" si="42"/>
        <v>0</v>
      </c>
      <c r="AB142" s="78">
        <f t="shared" si="43"/>
        <v>0</v>
      </c>
      <c r="AC142" s="77">
        <f t="shared" si="44"/>
        <v>0</v>
      </c>
      <c r="AD142" s="78">
        <f t="shared" si="45"/>
        <v>0</v>
      </c>
      <c r="AE142" s="77">
        <f t="shared" si="46"/>
        <v>0</v>
      </c>
      <c r="AF142" s="78">
        <f t="shared" si="47"/>
        <v>0</v>
      </c>
      <c r="AG142" s="77">
        <f t="shared" si="48"/>
        <v>0</v>
      </c>
      <c r="AH142" s="78">
        <f t="shared" si="49"/>
        <v>0</v>
      </c>
    </row>
    <row r="143" spans="1:34" ht="15.75" hidden="1" thickBot="1">
      <c r="A143" s="80"/>
      <c r="B143" s="81"/>
      <c r="C143" s="81"/>
      <c r="D143" s="82"/>
      <c r="E143" s="83"/>
      <c r="F143" s="305"/>
      <c r="G143" s="306"/>
      <c r="H143" s="305"/>
      <c r="I143" s="306"/>
      <c r="J143" s="305"/>
      <c r="K143" s="306"/>
      <c r="L143" s="305"/>
      <c r="M143" s="306"/>
      <c r="N143" s="305"/>
      <c r="O143" s="306"/>
      <c r="P143" s="84"/>
      <c r="Q143" s="85"/>
      <c r="R143" s="86"/>
      <c r="S143" s="16"/>
      <c r="T143" s="69"/>
      <c r="U143" s="70"/>
      <c r="V143" s="71"/>
      <c r="Y143" s="87">
        <f t="shared" si="40"/>
        <v>0</v>
      </c>
      <c r="Z143" s="88">
        <f t="shared" si="41"/>
        <v>0</v>
      </c>
      <c r="AA143" s="87">
        <f t="shared" si="42"/>
        <v>0</v>
      </c>
      <c r="AB143" s="88">
        <f t="shared" si="43"/>
        <v>0</v>
      </c>
      <c r="AC143" s="87">
        <f t="shared" si="44"/>
        <v>0</v>
      </c>
      <c r="AD143" s="88">
        <f t="shared" si="45"/>
        <v>0</v>
      </c>
      <c r="AE143" s="87">
        <f t="shared" si="46"/>
        <v>0</v>
      </c>
      <c r="AF143" s="88">
        <f t="shared" si="47"/>
        <v>0</v>
      </c>
      <c r="AG143" s="87">
        <f t="shared" si="48"/>
        <v>0</v>
      </c>
      <c r="AH143" s="88">
        <f t="shared" si="49"/>
        <v>0</v>
      </c>
    </row>
  </sheetData>
  <mergeCells count="477"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L131:M131"/>
    <mergeCell ref="R131:S131"/>
    <mergeCell ref="T131:U131"/>
    <mergeCell ref="R132:S132"/>
    <mergeCell ref="D131:E131"/>
    <mergeCell ref="F131:G131"/>
    <mergeCell ref="H131:I131"/>
    <mergeCell ref="J131:K131"/>
    <mergeCell ref="J129:M129"/>
    <mergeCell ref="P129:S129"/>
    <mergeCell ref="D130:F130"/>
    <mergeCell ref="G130:I130"/>
    <mergeCell ref="J130:M130"/>
    <mergeCell ref="P130:S130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L115:M115"/>
    <mergeCell ref="R115:S115"/>
    <mergeCell ref="T115:U115"/>
    <mergeCell ref="R116:S116"/>
    <mergeCell ref="D115:E115"/>
    <mergeCell ref="F115:G115"/>
    <mergeCell ref="H115:I115"/>
    <mergeCell ref="J115:K115"/>
    <mergeCell ref="J113:M113"/>
    <mergeCell ref="P113:S113"/>
    <mergeCell ref="D114:F114"/>
    <mergeCell ref="G114:I114"/>
    <mergeCell ref="J114:M114"/>
    <mergeCell ref="P114:S114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L99:M99"/>
    <mergeCell ref="R99:S99"/>
    <mergeCell ref="T99:U99"/>
    <mergeCell ref="R100:S100"/>
    <mergeCell ref="D99:E99"/>
    <mergeCell ref="F99:G99"/>
    <mergeCell ref="H99:I99"/>
    <mergeCell ref="J99:K99"/>
    <mergeCell ref="J97:M97"/>
    <mergeCell ref="P97:S97"/>
    <mergeCell ref="D98:F98"/>
    <mergeCell ref="G98:I98"/>
    <mergeCell ref="J98:M98"/>
    <mergeCell ref="P98:S98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L83:M83"/>
    <mergeCell ref="R83:S83"/>
    <mergeCell ref="T83:U83"/>
    <mergeCell ref="R84:S84"/>
    <mergeCell ref="D83:E83"/>
    <mergeCell ref="F83:G83"/>
    <mergeCell ref="H83:I83"/>
    <mergeCell ref="J83:K83"/>
    <mergeCell ref="J81:M81"/>
    <mergeCell ref="P81:S81"/>
    <mergeCell ref="D82:F82"/>
    <mergeCell ref="G82:I82"/>
    <mergeCell ref="J82:M82"/>
    <mergeCell ref="P82:S82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L67:M67"/>
    <mergeCell ref="R67:S67"/>
    <mergeCell ref="T67:U67"/>
    <mergeCell ref="R68:S68"/>
    <mergeCell ref="D67:E67"/>
    <mergeCell ref="F67:G67"/>
    <mergeCell ref="H67:I67"/>
    <mergeCell ref="J67:K67"/>
    <mergeCell ref="J65:M65"/>
    <mergeCell ref="P65:S65"/>
    <mergeCell ref="D66:F66"/>
    <mergeCell ref="G66:I66"/>
    <mergeCell ref="J66:M66"/>
    <mergeCell ref="P66:S66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L51:M51"/>
    <mergeCell ref="R51:S51"/>
    <mergeCell ref="T51:U51"/>
    <mergeCell ref="R52:S52"/>
    <mergeCell ref="D51:E51"/>
    <mergeCell ref="F51:G51"/>
    <mergeCell ref="H51:I51"/>
    <mergeCell ref="J51:K51"/>
    <mergeCell ref="J49:M49"/>
    <mergeCell ref="P49:S49"/>
    <mergeCell ref="D50:F50"/>
    <mergeCell ref="G50:I50"/>
    <mergeCell ref="J50:M50"/>
    <mergeCell ref="P50:S50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L35:M35"/>
    <mergeCell ref="R35:S35"/>
    <mergeCell ref="T35:U35"/>
    <mergeCell ref="R36:S36"/>
    <mergeCell ref="D35:E35"/>
    <mergeCell ref="F35:G35"/>
    <mergeCell ref="H35:I35"/>
    <mergeCell ref="J35:K35"/>
    <mergeCell ref="J33:M33"/>
    <mergeCell ref="P33:S33"/>
    <mergeCell ref="D34:F34"/>
    <mergeCell ref="G34:I34"/>
    <mergeCell ref="J34:M34"/>
    <mergeCell ref="P34:S34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L19:M19"/>
    <mergeCell ref="R19:S19"/>
    <mergeCell ref="T19:U19"/>
    <mergeCell ref="R20:S20"/>
    <mergeCell ref="D19:E19"/>
    <mergeCell ref="F19:G19"/>
    <mergeCell ref="H19:I19"/>
    <mergeCell ref="J19:K19"/>
    <mergeCell ref="J17:M17"/>
    <mergeCell ref="P17:S17"/>
    <mergeCell ref="D18:F18"/>
    <mergeCell ref="G18:I18"/>
    <mergeCell ref="J18:M18"/>
    <mergeCell ref="P18:S18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L3:M3"/>
    <mergeCell ref="R3:S3"/>
    <mergeCell ref="T3:U3"/>
    <mergeCell ref="R4:S4"/>
    <mergeCell ref="D3:E3"/>
    <mergeCell ref="F3:G3"/>
    <mergeCell ref="H3:I3"/>
    <mergeCell ref="J3:K3"/>
    <mergeCell ref="J1:M1"/>
    <mergeCell ref="P1:S1"/>
    <mergeCell ref="D2:F2"/>
    <mergeCell ref="G2:I2"/>
    <mergeCell ref="J2:M2"/>
    <mergeCell ref="P2:S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8"/>
  <dimension ref="A1:Z90"/>
  <sheetViews>
    <sheetView showGridLines="0" zoomScale="75" zoomScaleNormal="75" workbookViewId="0" topLeftCell="A1">
      <selection activeCell="H19" sqref="H19"/>
    </sheetView>
  </sheetViews>
  <sheetFormatPr defaultColWidth="8.88671875" defaultRowHeight="19.5" customHeight="1"/>
  <cols>
    <col min="1" max="1" width="4.3359375" style="89" customWidth="1"/>
    <col min="2" max="2" width="3.21484375" style="104" customWidth="1"/>
    <col min="3" max="3" width="30.88671875" style="89" customWidth="1"/>
    <col min="4" max="4" width="10.5546875" style="89" customWidth="1"/>
    <col min="5" max="8" width="15.21484375" style="104" customWidth="1"/>
    <col min="9" max="9" width="7.4453125" style="89" customWidth="1"/>
    <col min="10" max="10" width="6.21484375" style="89" customWidth="1"/>
    <col min="11" max="11" width="3.99609375" style="89" customWidth="1"/>
    <col min="12" max="12" width="3.21484375" style="89" customWidth="1"/>
    <col min="13" max="13" width="4.88671875" style="89" customWidth="1"/>
    <col min="14" max="14" width="6.88671875" style="89" customWidth="1"/>
    <col min="15" max="15" width="2.77734375" style="89" customWidth="1"/>
    <col min="16" max="16" width="8.21484375" style="89" customWidth="1"/>
    <col min="17" max="17" width="10.21484375" style="89" customWidth="1"/>
    <col min="18" max="18" width="5.77734375" style="89" customWidth="1"/>
    <col min="19" max="19" width="6.21484375" style="89" customWidth="1"/>
    <col min="20" max="20" width="3.99609375" style="89" customWidth="1"/>
    <col min="21" max="21" width="3.21484375" style="89" customWidth="1"/>
    <col min="22" max="22" width="4.88671875" style="89" customWidth="1"/>
    <col min="23" max="23" width="6.88671875" style="89" customWidth="1"/>
    <col min="24" max="24" width="2.77734375" style="89" customWidth="1"/>
    <col min="25" max="25" width="8.21484375" style="89" customWidth="1"/>
    <col min="26" max="26" width="10.21484375" style="89" customWidth="1"/>
    <col min="27" max="27" width="5.77734375" style="89" customWidth="1"/>
    <col min="28" max="16384" width="7.4453125" style="89" customWidth="1"/>
  </cols>
  <sheetData>
    <row r="1" spans="2:8" ht="19.5" customHeight="1">
      <c r="B1" s="200"/>
      <c r="C1" s="201" t="s">
        <v>129</v>
      </c>
      <c r="D1" s="314">
        <f>IF('[1]Ilmoittautuneet'!C1="","",'[1]Ilmoittautuneet'!C1)</f>
      </c>
      <c r="E1" s="315"/>
      <c r="F1" s="315"/>
      <c r="G1" s="200"/>
      <c r="H1" s="200"/>
    </row>
    <row r="2" spans="2:9" ht="19.5" customHeight="1">
      <c r="B2" s="90"/>
      <c r="C2" s="91" t="s">
        <v>130</v>
      </c>
      <c r="D2" s="318"/>
      <c r="E2" s="319"/>
      <c r="F2" s="92"/>
      <c r="G2" s="92"/>
      <c r="H2" s="92"/>
      <c r="I2" s="93"/>
    </row>
    <row r="3" spans="2:9" ht="19.5" customHeight="1">
      <c r="B3" s="90"/>
      <c r="C3" s="91" t="s">
        <v>131</v>
      </c>
      <c r="D3" s="316"/>
      <c r="E3" s="317"/>
      <c r="F3" s="94"/>
      <c r="G3" s="94"/>
      <c r="H3" s="94"/>
      <c r="I3" s="93"/>
    </row>
    <row r="4" spans="2:9" ht="24.75" customHeight="1" thickBot="1">
      <c r="B4" s="95"/>
      <c r="C4" s="96"/>
      <c r="D4" s="96"/>
      <c r="E4" s="97"/>
      <c r="F4" s="97"/>
      <c r="G4" s="97"/>
      <c r="H4" s="97"/>
      <c r="I4" s="98"/>
    </row>
    <row r="5" spans="1:10" ht="24.75" customHeight="1">
      <c r="A5" s="99"/>
      <c r="B5" s="100" t="s">
        <v>51</v>
      </c>
      <c r="C5" s="101" t="s">
        <v>88</v>
      </c>
      <c r="D5" s="120" t="s">
        <v>60</v>
      </c>
      <c r="E5" s="202"/>
      <c r="F5" s="202"/>
      <c r="G5" s="202"/>
      <c r="H5" s="94"/>
      <c r="I5" s="103"/>
      <c r="J5" s="104"/>
    </row>
    <row r="6" spans="1:10" ht="24.75" customHeight="1" thickBot="1">
      <c r="A6" s="99"/>
      <c r="B6" s="105"/>
      <c r="C6" s="106"/>
      <c r="D6" s="107"/>
      <c r="E6" s="108"/>
      <c r="F6" s="203" t="s">
        <v>258</v>
      </c>
      <c r="G6" s="202"/>
      <c r="H6" s="94"/>
      <c r="I6" s="103"/>
      <c r="J6" s="104"/>
    </row>
    <row r="7" spans="1:10" ht="24.75" customHeight="1">
      <c r="A7" s="99"/>
      <c r="B7" s="109"/>
      <c r="C7" s="110"/>
      <c r="D7" s="115"/>
      <c r="E7" s="204"/>
      <c r="F7" s="111" t="s">
        <v>259</v>
      </c>
      <c r="G7" s="205"/>
      <c r="H7" s="94"/>
      <c r="I7" s="103"/>
      <c r="J7" s="104"/>
    </row>
    <row r="8" spans="1:10" ht="24.75" customHeight="1" thickBot="1">
      <c r="A8" s="99"/>
      <c r="B8" s="113" t="s">
        <v>53</v>
      </c>
      <c r="C8" s="114" t="s">
        <v>97</v>
      </c>
      <c r="D8" s="121" t="s">
        <v>60</v>
      </c>
      <c r="E8" s="102"/>
      <c r="F8" s="206"/>
      <c r="G8" s="203" t="s">
        <v>222</v>
      </c>
      <c r="H8" s="94"/>
      <c r="I8" s="103"/>
      <c r="J8" s="104"/>
    </row>
    <row r="9" spans="1:10" ht="24.75" customHeight="1">
      <c r="A9" s="99"/>
      <c r="B9" s="100" t="s">
        <v>54</v>
      </c>
      <c r="C9" s="101" t="s">
        <v>98</v>
      </c>
      <c r="D9" s="120" t="s">
        <v>19</v>
      </c>
      <c r="E9" s="202"/>
      <c r="F9" s="206"/>
      <c r="G9" s="112" t="s">
        <v>261</v>
      </c>
      <c r="H9" s="119"/>
      <c r="I9" s="103"/>
      <c r="J9" s="104"/>
    </row>
    <row r="10" spans="1:10" ht="24.75" customHeight="1" thickBot="1">
      <c r="A10" s="99"/>
      <c r="B10" s="105"/>
      <c r="C10" s="106"/>
      <c r="D10" s="107"/>
      <c r="E10" s="108"/>
      <c r="F10" s="207" t="s">
        <v>222</v>
      </c>
      <c r="G10" s="205"/>
      <c r="H10" s="119"/>
      <c r="I10" s="103"/>
      <c r="J10" s="104"/>
    </row>
    <row r="11" spans="1:10" ht="24.75" customHeight="1">
      <c r="A11" s="99"/>
      <c r="B11" s="109"/>
      <c r="C11" s="110"/>
      <c r="D11" s="115"/>
      <c r="E11" s="204"/>
      <c r="F11" s="102" t="s">
        <v>260</v>
      </c>
      <c r="G11" s="205"/>
      <c r="H11" s="119"/>
      <c r="I11" s="103"/>
      <c r="J11" s="104"/>
    </row>
    <row r="12" spans="1:10" ht="24.75" customHeight="1" thickBot="1">
      <c r="A12" s="99"/>
      <c r="B12" s="113" t="s">
        <v>48</v>
      </c>
      <c r="C12" s="114" t="s">
        <v>110</v>
      </c>
      <c r="D12" s="121" t="s">
        <v>35</v>
      </c>
      <c r="E12" s="102"/>
      <c r="F12" s="202"/>
      <c r="G12" s="205"/>
      <c r="H12" s="119"/>
      <c r="I12" s="103"/>
      <c r="J12" s="104"/>
    </row>
    <row r="13" spans="2:10" ht="24.75" customHeight="1">
      <c r="B13" s="126"/>
      <c r="C13" s="127"/>
      <c r="D13" s="127"/>
      <c r="E13" s="94"/>
      <c r="F13" s="94"/>
      <c r="G13" s="119"/>
      <c r="H13" s="119"/>
      <c r="I13" s="103"/>
      <c r="J13" s="104"/>
    </row>
    <row r="14" spans="2:10" ht="24.75" customHeight="1">
      <c r="B14" s="208"/>
      <c r="C14" s="209"/>
      <c r="D14" s="209"/>
      <c r="E14" s="210"/>
      <c r="F14" s="210"/>
      <c r="G14" s="210"/>
      <c r="H14" s="210"/>
      <c r="I14" s="103"/>
      <c r="J14" s="104"/>
    </row>
    <row r="15" spans="2:10" ht="24.75" customHeight="1">
      <c r="B15" s="208"/>
      <c r="C15" s="211"/>
      <c r="D15" s="209"/>
      <c r="E15" s="210"/>
      <c r="F15" s="210"/>
      <c r="G15" s="210"/>
      <c r="H15" s="210"/>
      <c r="I15" s="103"/>
      <c r="J15" s="104"/>
    </row>
    <row r="16" spans="2:10" ht="24.75" customHeight="1">
      <c r="B16" s="208"/>
      <c r="C16" s="209"/>
      <c r="D16" s="209"/>
      <c r="E16" s="210"/>
      <c r="F16" s="210"/>
      <c r="G16" s="210"/>
      <c r="H16" s="210"/>
      <c r="I16" s="103"/>
      <c r="J16" s="104"/>
    </row>
    <row r="17" spans="2:10" ht="24.75" customHeight="1">
      <c r="B17" s="208"/>
      <c r="C17" s="209"/>
      <c r="D17" s="209"/>
      <c r="E17" s="212"/>
      <c r="F17" s="210"/>
      <c r="G17" s="210"/>
      <c r="H17" s="210"/>
      <c r="I17" s="103"/>
      <c r="J17" s="104"/>
    </row>
    <row r="18" spans="2:10" ht="24.75" customHeight="1">
      <c r="B18" s="208"/>
      <c r="C18" s="209"/>
      <c r="D18" s="209"/>
      <c r="E18" s="210"/>
      <c r="F18" s="210"/>
      <c r="G18" s="210"/>
      <c r="H18" s="210"/>
      <c r="I18" s="103"/>
      <c r="J18" s="104"/>
    </row>
    <row r="19" spans="2:10" ht="24.75" customHeight="1">
      <c r="B19" s="208"/>
      <c r="C19" s="211"/>
      <c r="D19" s="209"/>
      <c r="E19" s="210"/>
      <c r="F19" s="210"/>
      <c r="G19" s="210"/>
      <c r="H19" s="210"/>
      <c r="I19" s="103"/>
      <c r="J19" s="104"/>
    </row>
    <row r="20" spans="2:10" ht="24.75" customHeight="1">
      <c r="B20" s="208"/>
      <c r="C20" s="209"/>
      <c r="D20" s="209"/>
      <c r="E20" s="210"/>
      <c r="F20" s="210"/>
      <c r="G20" s="210"/>
      <c r="H20" s="210"/>
      <c r="I20" s="103"/>
      <c r="J20" s="104"/>
    </row>
    <row r="21" spans="2:10" ht="24.75" customHeight="1">
      <c r="B21" s="208"/>
      <c r="C21" s="209"/>
      <c r="D21" s="209"/>
      <c r="E21" s="210"/>
      <c r="F21" s="210"/>
      <c r="G21" s="210"/>
      <c r="H21" s="210"/>
      <c r="I21" s="118"/>
      <c r="J21" s="104"/>
    </row>
    <row r="22" spans="2:10" ht="24.75" customHeight="1">
      <c r="B22" s="213"/>
      <c r="C22" s="213"/>
      <c r="D22" s="213"/>
      <c r="E22" s="214"/>
      <c r="F22" s="94"/>
      <c r="G22" s="119"/>
      <c r="H22" s="119"/>
      <c r="I22" s="103"/>
      <c r="J22" s="104"/>
    </row>
    <row r="23" spans="2:10" ht="24.75" customHeight="1">
      <c r="B23" s="208"/>
      <c r="C23" s="209"/>
      <c r="D23" s="209"/>
      <c r="E23" s="119"/>
      <c r="F23" s="119"/>
      <c r="G23" s="119"/>
      <c r="H23" s="119"/>
      <c r="I23" s="103"/>
      <c r="J23" s="104"/>
    </row>
    <row r="24" spans="2:10" ht="24.75" customHeight="1">
      <c r="B24" s="208"/>
      <c r="C24" s="211"/>
      <c r="D24" s="209"/>
      <c r="E24" s="119"/>
      <c r="F24" s="119"/>
      <c r="G24" s="119"/>
      <c r="H24" s="119"/>
      <c r="I24" s="103"/>
      <c r="J24" s="104"/>
    </row>
    <row r="25" spans="2:10" ht="24.75" customHeight="1">
      <c r="B25" s="208"/>
      <c r="C25" s="209"/>
      <c r="D25" s="209"/>
      <c r="E25" s="119"/>
      <c r="F25" s="119"/>
      <c r="G25" s="119"/>
      <c r="H25" s="119"/>
      <c r="I25" s="103"/>
      <c r="J25" s="104"/>
    </row>
    <row r="26" spans="2:10" ht="24.75" customHeight="1">
      <c r="B26" s="208"/>
      <c r="C26" s="209"/>
      <c r="D26" s="209"/>
      <c r="E26" s="119"/>
      <c r="F26" s="119"/>
      <c r="G26" s="119"/>
      <c r="H26" s="119"/>
      <c r="I26" s="103"/>
      <c r="J26" s="104"/>
    </row>
    <row r="27" spans="2:10" ht="24.75" customHeight="1">
      <c r="B27" s="208"/>
      <c r="C27" s="209"/>
      <c r="D27" s="209"/>
      <c r="E27" s="119"/>
      <c r="F27" s="119"/>
      <c r="G27" s="119"/>
      <c r="H27" s="119"/>
      <c r="I27" s="103"/>
      <c r="J27" s="104"/>
    </row>
    <row r="28" spans="2:10" ht="24.75" customHeight="1">
      <c r="B28" s="208"/>
      <c r="C28" s="211"/>
      <c r="D28" s="209"/>
      <c r="E28" s="119"/>
      <c r="F28" s="119"/>
      <c r="G28" s="119"/>
      <c r="H28" s="119"/>
      <c r="I28" s="103"/>
      <c r="J28" s="104"/>
    </row>
    <row r="29" spans="2:10" ht="24.75" customHeight="1">
      <c r="B29" s="208"/>
      <c r="C29" s="209"/>
      <c r="D29" s="209"/>
      <c r="E29" s="119"/>
      <c r="F29" s="119"/>
      <c r="G29" s="119"/>
      <c r="H29" s="119"/>
      <c r="I29" s="103"/>
      <c r="J29" s="104"/>
    </row>
    <row r="30" spans="2:10" ht="24.75" customHeight="1">
      <c r="B30" s="208"/>
      <c r="C30" s="209"/>
      <c r="D30" s="209"/>
      <c r="E30" s="119"/>
      <c r="F30" s="119"/>
      <c r="G30" s="119"/>
      <c r="H30" s="119"/>
      <c r="I30" s="103"/>
      <c r="J30" s="104"/>
    </row>
    <row r="31" spans="2:10" ht="24.75" customHeight="1">
      <c r="B31" s="208"/>
      <c r="C31" s="209"/>
      <c r="D31" s="209"/>
      <c r="E31" s="119"/>
      <c r="F31" s="119"/>
      <c r="G31" s="119"/>
      <c r="H31" s="119"/>
      <c r="I31" s="103"/>
      <c r="J31" s="104"/>
    </row>
    <row r="32" spans="2:10" ht="24.75" customHeight="1">
      <c r="B32" s="208"/>
      <c r="C32" s="209"/>
      <c r="D32" s="209"/>
      <c r="E32" s="119"/>
      <c r="F32" s="119"/>
      <c r="G32" s="119"/>
      <c r="H32" s="119"/>
      <c r="I32" s="103"/>
      <c r="J32" s="104"/>
    </row>
    <row r="33" spans="2:10" ht="24.75" customHeight="1">
      <c r="B33" s="208"/>
      <c r="C33" s="211"/>
      <c r="D33" s="209"/>
      <c r="E33" s="119"/>
      <c r="F33" s="119"/>
      <c r="G33" s="119"/>
      <c r="H33" s="119"/>
      <c r="I33" s="103"/>
      <c r="J33" s="104"/>
    </row>
    <row r="34" spans="2:10" ht="24.75" customHeight="1">
      <c r="B34" s="208"/>
      <c r="C34" s="209"/>
      <c r="D34" s="209"/>
      <c r="E34" s="119"/>
      <c r="F34" s="119"/>
      <c r="G34" s="119"/>
      <c r="H34" s="119"/>
      <c r="I34" s="103"/>
      <c r="J34" s="104"/>
    </row>
    <row r="35" spans="2:10" ht="24.75" customHeight="1">
      <c r="B35" s="208"/>
      <c r="C35" s="209"/>
      <c r="D35" s="209"/>
      <c r="E35" s="119"/>
      <c r="F35" s="119"/>
      <c r="G35" s="119"/>
      <c r="H35" s="119"/>
      <c r="I35" s="103"/>
      <c r="J35" s="104"/>
    </row>
    <row r="36" spans="2:10" ht="24.75" customHeight="1">
      <c r="B36" s="208"/>
      <c r="C36" s="209"/>
      <c r="D36" s="209"/>
      <c r="E36" s="119"/>
      <c r="F36" s="119"/>
      <c r="G36" s="119"/>
      <c r="H36" s="119"/>
      <c r="I36" s="103"/>
      <c r="J36" s="104"/>
    </row>
    <row r="37" spans="2:10" ht="24.75" customHeight="1">
      <c r="B37" s="208"/>
      <c r="C37" s="211"/>
      <c r="D37" s="209"/>
      <c r="E37" s="119"/>
      <c r="F37" s="119"/>
      <c r="G37" s="119"/>
      <c r="H37" s="119"/>
      <c r="I37" s="103"/>
      <c r="J37" s="104"/>
    </row>
    <row r="38" spans="2:10" ht="24.75" customHeight="1">
      <c r="B38" s="215"/>
      <c r="C38" s="110"/>
      <c r="D38" s="110"/>
      <c r="E38" s="216"/>
      <c r="F38" s="119"/>
      <c r="G38" s="119"/>
      <c r="H38" s="119"/>
      <c r="I38" s="103"/>
      <c r="J38" s="104"/>
    </row>
    <row r="39" spans="2:10" ht="24.75" customHeight="1">
      <c r="B39" s="215"/>
      <c r="C39" s="110"/>
      <c r="D39" s="110"/>
      <c r="E39" s="217"/>
      <c r="F39" s="217"/>
      <c r="G39" s="217"/>
      <c r="H39" s="217"/>
      <c r="I39" s="103"/>
      <c r="J39" s="104"/>
    </row>
    <row r="40" spans="2:10" ht="24.75" customHeight="1">
      <c r="B40" s="90"/>
      <c r="C40" s="124"/>
      <c r="D40" s="124"/>
      <c r="E40" s="125"/>
      <c r="F40" s="125"/>
      <c r="G40" s="125"/>
      <c r="H40" s="125"/>
      <c r="I40" s="103"/>
      <c r="J40" s="104"/>
    </row>
    <row r="41" spans="3:26" ht="21" customHeight="1">
      <c r="C41" s="218" t="s">
        <v>132</v>
      </c>
      <c r="J41" s="219" t="s">
        <v>133</v>
      </c>
      <c r="K41" s="220"/>
      <c r="L41" s="220"/>
      <c r="M41" s="220"/>
      <c r="N41" s="220"/>
      <c r="O41" s="220"/>
      <c r="P41" s="220"/>
      <c r="Q41" s="220"/>
      <c r="R41" s="220"/>
      <c r="S41" s="219" t="s">
        <v>133</v>
      </c>
      <c r="T41" s="220"/>
      <c r="U41" s="220"/>
      <c r="V41" s="220"/>
      <c r="W41" s="220"/>
      <c r="X41" s="220"/>
      <c r="Y41" s="220"/>
      <c r="Z41" s="220"/>
    </row>
    <row r="42" spans="3:26" ht="21" customHeight="1">
      <c r="C42" s="221">
        <f>+IF(EXACT($E5,$B5),$C5,IF(EXACT($E5,$B6),$C6,"VIRHE!"))</f>
        <v>0</v>
      </c>
      <c r="D42" s="221">
        <f>+IF($E5="","",IF(EXACT($E5,$B5),$D5,IF(EXACT($E5,$B6),$D6,"VIRHE!")))</f>
      </c>
      <c r="E42" s="222" t="s">
        <v>128</v>
      </c>
      <c r="F42" s="223">
        <f>+IF($E5="","",IF(EXACT($E5,$B6),$C5,IF(EXACT($E5,$B5),$C6,"VIRHE!")))</f>
      </c>
      <c r="G42" s="223">
        <f>+IF($E5="","",IF(EXACT($E5,$B6),$D5,IF(EXACT($E5,$B5),$D6,"VIRHE!")))</f>
      </c>
      <c r="H42" s="222">
        <f>+E6</f>
        <v>0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3:26" ht="21" customHeight="1">
      <c r="C43" s="89">
        <f>+IF(EXACT($E7,$B7),$C7,IF(EXACT($E7,$B8),$C8,"VIRHE!"))</f>
        <v>0</v>
      </c>
      <c r="D43" s="89">
        <f>+IF($E7="","",IF(EXACT($E7,$B7),$D7,IF(EXACT($E7,$B8),$D8,"VIRHE!")))</f>
      </c>
      <c r="E43" s="104" t="s">
        <v>128</v>
      </c>
      <c r="F43" s="224">
        <f>+IF($E7="","",IF(EXACT($E7,$B8),$C7,IF(EXACT($E7,$B7),$C8,"VIRHE!")))</f>
      </c>
      <c r="G43" s="224">
        <f>+IF($E7="","",IF(EXACT($E7,$B8),$D7,IF(EXACT($E7,$B7),$D8,"VIRHE!")))</f>
      </c>
      <c r="H43" s="104">
        <f>+E8</f>
        <v>0</v>
      </c>
      <c r="J43" s="220" t="s">
        <v>85</v>
      </c>
      <c r="K43" s="220"/>
      <c r="L43" s="311">
        <f>+$D$3</f>
        <v>0</v>
      </c>
      <c r="M43" s="312"/>
      <c r="N43" s="312"/>
      <c r="O43" s="220"/>
      <c r="P43" s="220"/>
      <c r="Q43" s="220"/>
      <c r="R43" s="220"/>
      <c r="S43" s="220" t="s">
        <v>85</v>
      </c>
      <c r="T43" s="220"/>
      <c r="U43" s="311">
        <f>+$D$3</f>
        <v>0</v>
      </c>
      <c r="V43" s="312"/>
      <c r="W43" s="312"/>
      <c r="X43" s="220"/>
      <c r="Y43" s="220"/>
      <c r="Z43" s="220"/>
    </row>
    <row r="44" spans="3:26" ht="21" customHeight="1">
      <c r="C44" s="221">
        <f>+IF(EXACT($E9,$B9),$C9,IF(EXACT($E9,$B10),$C10,"VIRHE!"))</f>
        <v>0</v>
      </c>
      <c r="D44" s="221">
        <f>+IF($E9="","",IF(EXACT($E9,$B9),$D9,IF(EXACT($E9,$B10),$D10,"VIRHE!")))</f>
      </c>
      <c r="E44" s="222" t="s">
        <v>128</v>
      </c>
      <c r="F44" s="223">
        <f>+IF($E9="","",IF(EXACT($E9,$B10),$C9,IF(EXACT($E9,$B9),$C10,"VIRHE!")))</f>
      </c>
      <c r="G44" s="223">
        <f>+IF($E9="","",IF(EXACT($E9,$B10),$D9,IF(EXACT($E9,$B9),$D10,"VIRHE!")))</f>
      </c>
      <c r="H44" s="222">
        <f>+E10</f>
        <v>0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3:26" ht="21" customHeight="1">
      <c r="C45" s="89">
        <f>+IF(EXACT($E11,$B11),$C11,IF(EXACT($E11,$B12),$C12,"VIRHE!"))</f>
        <v>0</v>
      </c>
      <c r="D45" s="89">
        <f>+IF($E11="","",IF(EXACT($E11,$B11),$D11,IF(EXACT($E11,$B12),$D12,"VIRHE!")))</f>
      </c>
      <c r="E45" s="104" t="s">
        <v>128</v>
      </c>
      <c r="F45" s="224">
        <f>+IF($E11="","",IF(EXACT($E11,$B12),$C11,IF(EXACT($E11,$B11),$C12,"VIRHE!")))</f>
      </c>
      <c r="G45" s="224">
        <f>+IF($E11="","",IF(EXACT($E11,$B12),$D11,IF(EXACT($E11,$B11),$D12,"VIRHE!")))</f>
      </c>
      <c r="H45" s="104">
        <f>+E12</f>
        <v>0</v>
      </c>
      <c r="J45" s="220" t="s">
        <v>134</v>
      </c>
      <c r="K45" s="220"/>
      <c r="L45" s="313">
        <f>+$D$1</f>
      </c>
      <c r="M45" s="313"/>
      <c r="N45" s="313"/>
      <c r="O45" s="313"/>
      <c r="P45" s="313"/>
      <c r="Q45" s="220"/>
      <c r="R45" s="220"/>
      <c r="S45" s="220" t="s">
        <v>134</v>
      </c>
      <c r="T45" s="220"/>
      <c r="U45" s="313">
        <f>+$D$1</f>
      </c>
      <c r="V45" s="313"/>
      <c r="W45" s="313"/>
      <c r="X45" s="313"/>
      <c r="Y45" s="313"/>
      <c r="Z45" s="220"/>
    </row>
    <row r="46" spans="3:26" ht="21" customHeight="1">
      <c r="C46" s="225"/>
      <c r="D46" s="225"/>
      <c r="E46" s="226"/>
      <c r="F46" s="227"/>
      <c r="G46" s="227"/>
      <c r="H46" s="226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3:26" ht="21" customHeight="1">
      <c r="C47" s="218" t="s">
        <v>135</v>
      </c>
      <c r="F47" s="224"/>
      <c r="G47" s="224"/>
      <c r="J47" s="220" t="s">
        <v>136</v>
      </c>
      <c r="K47" s="220"/>
      <c r="L47" s="313">
        <f>+$D$2</f>
        <v>0</v>
      </c>
      <c r="M47" s="313"/>
      <c r="N47" s="228" t="s">
        <v>4</v>
      </c>
      <c r="O47" s="220"/>
      <c r="P47" s="229"/>
      <c r="Q47" s="220"/>
      <c r="R47" s="220"/>
      <c r="S47" s="220" t="s">
        <v>136</v>
      </c>
      <c r="T47" s="220"/>
      <c r="U47" s="313">
        <f>+$D$2</f>
        <v>0</v>
      </c>
      <c r="V47" s="313"/>
      <c r="W47" s="228" t="s">
        <v>4</v>
      </c>
      <c r="X47" s="220"/>
      <c r="Y47" s="230"/>
      <c r="Z47" s="220"/>
    </row>
    <row r="48" spans="3:26" ht="21" customHeight="1">
      <c r="C48" s="221" t="str">
        <f>VLOOKUP(F6,B5:C12,2)</f>
        <v>Iiro Tennilä</v>
      </c>
      <c r="D48" s="221" t="str">
        <f>VLOOKUP(F6,B5:D12,3)</f>
        <v>PT 75</v>
      </c>
      <c r="E48" s="222" t="s">
        <v>128</v>
      </c>
      <c r="F48" s="223" t="e">
        <f>VLOOKUP(IF(F6=E5,E7,E5),B5:D12,2)</f>
        <v>#N/A</v>
      </c>
      <c r="G48" s="223" t="e">
        <f>VLOOKUP(IF(F6=E5,E7,E5),B5:D12,3)</f>
        <v>#N/A</v>
      </c>
      <c r="H48" s="222" t="str">
        <f>+F7</f>
        <v>6,-9,9,-12,3</v>
      </c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3:26" ht="21" customHeight="1">
      <c r="C49" s="89" t="str">
        <f>VLOOKUP(F10,B5:D12,2)</f>
        <v>Iiro Tennilä</v>
      </c>
      <c r="D49" s="89" t="str">
        <f>VLOOKUP(F10,B5:D12,3)</f>
        <v>PT 75</v>
      </c>
      <c r="E49" s="104" t="s">
        <v>128</v>
      </c>
      <c r="F49" s="224" t="e">
        <f>VLOOKUP(IF(F10=E9,E11,E9),B5:D12,2)</f>
        <v>#N/A</v>
      </c>
      <c r="G49" s="224" t="e">
        <f>VLOOKUP(IF(F10=E9,E11,E9),B6:D13,3)</f>
        <v>#N/A</v>
      </c>
      <c r="H49" s="104" t="str">
        <f>+F11</f>
        <v>4,10,-6,-12,8</v>
      </c>
      <c r="J49" s="313" t="str">
        <f>+C5</f>
        <v>Lauri Oja</v>
      </c>
      <c r="K49" s="313"/>
      <c r="L49" s="313"/>
      <c r="M49" s="313"/>
      <c r="N49" s="231" t="s">
        <v>128</v>
      </c>
      <c r="O49" s="232"/>
      <c r="P49" s="313">
        <f>+C6</f>
        <v>0</v>
      </c>
      <c r="Q49" s="313"/>
      <c r="R49" s="220"/>
      <c r="S49" s="313">
        <f>+C7</f>
        <v>0</v>
      </c>
      <c r="T49" s="313"/>
      <c r="U49" s="313"/>
      <c r="V49" s="313"/>
      <c r="W49" s="231" t="s">
        <v>128</v>
      </c>
      <c r="X49" s="232"/>
      <c r="Y49" s="313" t="str">
        <f>+C8</f>
        <v>Olli Tiainen</v>
      </c>
      <c r="Z49" s="313"/>
    </row>
    <row r="50" spans="3:26" ht="21" customHeight="1">
      <c r="C50" s="225"/>
      <c r="D50" s="225"/>
      <c r="E50" s="226"/>
      <c r="F50" s="227"/>
      <c r="G50" s="227"/>
      <c r="H50" s="226"/>
      <c r="J50" s="220" t="s">
        <v>8</v>
      </c>
      <c r="K50" s="220"/>
      <c r="L50" s="220"/>
      <c r="M50" s="220"/>
      <c r="N50" s="220"/>
      <c r="O50" s="220"/>
      <c r="P50" s="220" t="s">
        <v>8</v>
      </c>
      <c r="Q50" s="220"/>
      <c r="R50" s="220"/>
      <c r="S50" s="220" t="s">
        <v>8</v>
      </c>
      <c r="T50" s="220"/>
      <c r="U50" s="220"/>
      <c r="V50" s="220"/>
      <c r="W50" s="220"/>
      <c r="X50" s="220"/>
      <c r="Y50" s="220" t="s">
        <v>8</v>
      </c>
      <c r="Z50" s="220"/>
    </row>
    <row r="51" spans="3:26" ht="21" customHeight="1">
      <c r="C51" s="218" t="s">
        <v>137</v>
      </c>
      <c r="F51" s="224"/>
      <c r="G51" s="224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3:26" ht="21" customHeight="1">
      <c r="C52" s="221" t="str">
        <f>VLOOKUP(G8,B5:D12,2)</f>
        <v>Iiro Tennilä</v>
      </c>
      <c r="D52" s="221" t="str">
        <f>VLOOKUP(G8,B5:D12,3)</f>
        <v>PT 75</v>
      </c>
      <c r="E52" s="222" t="s">
        <v>128</v>
      </c>
      <c r="F52" s="223" t="str">
        <f>VLOOKUP(IF(G8=F6,F10,F6),B5:D12,2)</f>
        <v>Iiro Tennilä</v>
      </c>
      <c r="G52" s="223" t="str">
        <f>VLOOKUP(IF(G8=F6,F10,F6),B5:D12,3)</f>
        <v>PT 75</v>
      </c>
      <c r="H52" s="222" t="str">
        <f>+G9</f>
        <v>10,8,7</v>
      </c>
      <c r="J52" s="313" t="str">
        <f>+D5</f>
        <v>TuPy</v>
      </c>
      <c r="K52" s="313"/>
      <c r="L52" s="313"/>
      <c r="M52" s="313"/>
      <c r="N52" s="220"/>
      <c r="O52" s="220"/>
      <c r="P52" s="313">
        <f>+D6</f>
        <v>0</v>
      </c>
      <c r="Q52" s="313"/>
      <c r="R52" s="220"/>
      <c r="S52" s="313">
        <f>+D7</f>
        <v>0</v>
      </c>
      <c r="T52" s="313"/>
      <c r="U52" s="313"/>
      <c r="V52" s="313"/>
      <c r="W52" s="220"/>
      <c r="X52" s="220"/>
      <c r="Y52" s="313" t="str">
        <f>+D8</f>
        <v>TuPy</v>
      </c>
      <c r="Z52" s="313"/>
    </row>
    <row r="53" spans="6:26" ht="21" customHeight="1">
      <c r="F53" s="224"/>
      <c r="G53" s="224"/>
      <c r="J53" s="220" t="s">
        <v>0</v>
      </c>
      <c r="K53" s="220"/>
      <c r="L53" s="220"/>
      <c r="M53" s="220"/>
      <c r="N53" s="220"/>
      <c r="O53" s="220"/>
      <c r="P53" s="220" t="s">
        <v>0</v>
      </c>
      <c r="Q53" s="220"/>
      <c r="R53" s="220"/>
      <c r="S53" s="220" t="s">
        <v>0</v>
      </c>
      <c r="T53" s="220"/>
      <c r="U53" s="220"/>
      <c r="V53" s="220"/>
      <c r="W53" s="220"/>
      <c r="X53" s="220"/>
      <c r="Y53" s="220" t="s">
        <v>0</v>
      </c>
      <c r="Z53" s="220"/>
    </row>
    <row r="54" spans="3:26" ht="21" customHeight="1">
      <c r="C54" s="218" t="s">
        <v>138</v>
      </c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2:26" ht="21" customHeight="1">
      <c r="B55" s="104">
        <v>1</v>
      </c>
      <c r="C55" s="224" t="str">
        <f>VLOOKUP(G8,B5:D12,2)</f>
        <v>Iiro Tennilä</v>
      </c>
      <c r="D55" s="224" t="str">
        <f>VLOOKUP(G8,B5:D12,3)</f>
        <v>PT 75</v>
      </c>
      <c r="E55" s="233" t="str">
        <f>+G9</f>
        <v>10,8,7</v>
      </c>
      <c r="J55" s="220" t="s">
        <v>113</v>
      </c>
      <c r="K55" s="229"/>
      <c r="L55" s="232" t="s">
        <v>139</v>
      </c>
      <c r="M55" s="229"/>
      <c r="N55" s="220"/>
      <c r="O55" s="220"/>
      <c r="P55" s="220"/>
      <c r="Q55" s="220"/>
      <c r="R55" s="220"/>
      <c r="S55" s="220" t="s">
        <v>113</v>
      </c>
      <c r="T55" s="229"/>
      <c r="U55" s="232" t="s">
        <v>139</v>
      </c>
      <c r="V55" s="229"/>
      <c r="W55" s="220"/>
      <c r="X55" s="220"/>
      <c r="Y55" s="220"/>
      <c r="Z55" s="220"/>
    </row>
    <row r="56" spans="2:26" ht="21" customHeight="1">
      <c r="B56" s="104">
        <v>2</v>
      </c>
      <c r="C56" s="224" t="str">
        <f>VLOOKUP(IF(G8=F6,F10,F6),B5:D12,2)</f>
        <v>Iiro Tennilä</v>
      </c>
      <c r="D56" s="224" t="str">
        <f>VLOOKUP(IF(G8=F6,F10,F6),B5:D12,3)</f>
        <v>PT 75</v>
      </c>
      <c r="F56" s="224"/>
      <c r="G56" s="224"/>
      <c r="J56" s="220" t="s">
        <v>114</v>
      </c>
      <c r="K56" s="234"/>
      <c r="L56" s="232" t="s">
        <v>139</v>
      </c>
      <c r="M56" s="234"/>
      <c r="N56" s="220"/>
      <c r="O56" s="220"/>
      <c r="P56" s="313"/>
      <c r="Q56" s="313"/>
      <c r="R56" s="220"/>
      <c r="S56" s="220" t="s">
        <v>114</v>
      </c>
      <c r="T56" s="234"/>
      <c r="U56" s="232" t="s">
        <v>139</v>
      </c>
      <c r="V56" s="234"/>
      <c r="W56" s="220"/>
      <c r="X56" s="220"/>
      <c r="Y56" s="313"/>
      <c r="Z56" s="313"/>
    </row>
    <row r="57" spans="2:26" ht="21" customHeight="1">
      <c r="B57" s="104">
        <v>3</v>
      </c>
      <c r="C57" s="224" t="e">
        <f>VLOOKUP(IF(F6=E5,E7,E5),B5:D12,2)</f>
        <v>#N/A</v>
      </c>
      <c r="D57" s="224" t="e">
        <f>VLOOKUP(IF(F6=E5,E7,E5),B5:D12,3)</f>
        <v>#N/A</v>
      </c>
      <c r="F57" s="224"/>
      <c r="G57" s="224"/>
      <c r="J57" s="220" t="s">
        <v>115</v>
      </c>
      <c r="K57" s="234"/>
      <c r="L57" s="232" t="s">
        <v>139</v>
      </c>
      <c r="M57" s="234"/>
      <c r="N57" s="220"/>
      <c r="O57" s="220"/>
      <c r="P57" s="220" t="s">
        <v>140</v>
      </c>
      <c r="Q57" s="220"/>
      <c r="R57" s="220"/>
      <c r="S57" s="220" t="s">
        <v>115</v>
      </c>
      <c r="T57" s="234"/>
      <c r="U57" s="232" t="s">
        <v>139</v>
      </c>
      <c r="V57" s="234"/>
      <c r="W57" s="220"/>
      <c r="X57" s="220"/>
      <c r="Y57" s="220" t="s">
        <v>140</v>
      </c>
      <c r="Z57" s="220"/>
    </row>
    <row r="58" spans="2:26" ht="21" customHeight="1">
      <c r="B58" s="104">
        <v>3</v>
      </c>
      <c r="C58" s="224" t="e">
        <f>VLOOKUP(IF(F10=E9,E11,E9),B5:D12,2)</f>
        <v>#N/A</v>
      </c>
      <c r="D58" s="224" t="e">
        <f>VLOOKUP(IF(F10=E9,E11,E9),B6:D13,3)</f>
        <v>#N/A</v>
      </c>
      <c r="F58" s="224"/>
      <c r="G58" s="224"/>
      <c r="J58" s="220" t="s">
        <v>141</v>
      </c>
      <c r="K58" s="234"/>
      <c r="L58" s="232" t="s">
        <v>139</v>
      </c>
      <c r="M58" s="234"/>
      <c r="N58" s="220"/>
      <c r="O58" s="220"/>
      <c r="P58" s="220"/>
      <c r="Q58" s="220"/>
      <c r="R58" s="220"/>
      <c r="S58" s="220" t="s">
        <v>141</v>
      </c>
      <c r="T58" s="234"/>
      <c r="U58" s="232" t="s">
        <v>139</v>
      </c>
      <c r="V58" s="234"/>
      <c r="W58" s="220"/>
      <c r="X58" s="220"/>
      <c r="Y58" s="220"/>
      <c r="Z58" s="220"/>
    </row>
    <row r="59" spans="10:26" ht="21" customHeight="1">
      <c r="J59" s="220" t="s">
        <v>117</v>
      </c>
      <c r="K59" s="234"/>
      <c r="L59" s="232" t="s">
        <v>139</v>
      </c>
      <c r="M59" s="234"/>
      <c r="N59" s="220"/>
      <c r="O59" s="220"/>
      <c r="P59" s="313"/>
      <c r="Q59" s="313"/>
      <c r="R59" s="220"/>
      <c r="S59" s="220" t="s">
        <v>117</v>
      </c>
      <c r="T59" s="234"/>
      <c r="U59" s="232" t="s">
        <v>139</v>
      </c>
      <c r="V59" s="234"/>
      <c r="W59" s="220"/>
      <c r="X59" s="220"/>
      <c r="Y59" s="313"/>
      <c r="Z59" s="313"/>
    </row>
    <row r="60" spans="10:26" ht="21" customHeight="1">
      <c r="J60" s="220" t="s">
        <v>142</v>
      </c>
      <c r="K60" s="234"/>
      <c r="L60" s="232" t="s">
        <v>139</v>
      </c>
      <c r="M60" s="234"/>
      <c r="N60" s="220"/>
      <c r="O60" s="220"/>
      <c r="P60" s="220" t="s">
        <v>143</v>
      </c>
      <c r="Q60" s="220"/>
      <c r="R60" s="220"/>
      <c r="S60" s="220" t="s">
        <v>142</v>
      </c>
      <c r="T60" s="234"/>
      <c r="U60" s="232" t="s">
        <v>139</v>
      </c>
      <c r="V60" s="234"/>
      <c r="W60" s="220"/>
      <c r="X60" s="220"/>
      <c r="Y60" s="220" t="s">
        <v>143</v>
      </c>
      <c r="Z60" s="220"/>
    </row>
    <row r="61" spans="10:26" ht="21" customHeight="1">
      <c r="J61" s="220" t="s">
        <v>144</v>
      </c>
      <c r="K61" s="234"/>
      <c r="L61" s="232" t="s">
        <v>139</v>
      </c>
      <c r="M61" s="234"/>
      <c r="N61" s="220"/>
      <c r="O61" s="220"/>
      <c r="P61" s="220"/>
      <c r="Q61" s="220"/>
      <c r="R61" s="220"/>
      <c r="S61" s="220" t="s">
        <v>144</v>
      </c>
      <c r="T61" s="234"/>
      <c r="U61" s="232" t="s">
        <v>139</v>
      </c>
      <c r="V61" s="234"/>
      <c r="W61" s="220"/>
      <c r="X61" s="220"/>
      <c r="Y61" s="220"/>
      <c r="Z61" s="220"/>
    </row>
    <row r="62" spans="10:26" ht="21" customHeight="1">
      <c r="J62" s="220" t="s">
        <v>145</v>
      </c>
      <c r="K62" s="234"/>
      <c r="L62" s="232" t="s">
        <v>139</v>
      </c>
      <c r="M62" s="234"/>
      <c r="N62" s="220"/>
      <c r="O62" s="220"/>
      <c r="P62" s="313"/>
      <c r="Q62" s="313"/>
      <c r="R62" s="220"/>
      <c r="S62" s="220" t="s">
        <v>145</v>
      </c>
      <c r="T62" s="234"/>
      <c r="U62" s="232" t="s">
        <v>139</v>
      </c>
      <c r="V62" s="234"/>
      <c r="W62" s="220"/>
      <c r="X62" s="220"/>
      <c r="Y62" s="313"/>
      <c r="Z62" s="313"/>
    </row>
    <row r="63" spans="6:26" ht="21" customHeight="1">
      <c r="F63" s="224"/>
      <c r="G63" s="224"/>
      <c r="J63" s="220" t="s">
        <v>146</v>
      </c>
      <c r="K63" s="234"/>
      <c r="L63" s="232" t="s">
        <v>139</v>
      </c>
      <c r="M63" s="234"/>
      <c r="N63" s="220"/>
      <c r="O63" s="220"/>
      <c r="P63" s="220" t="s">
        <v>147</v>
      </c>
      <c r="Q63" s="220"/>
      <c r="R63" s="220"/>
      <c r="S63" s="220" t="s">
        <v>146</v>
      </c>
      <c r="T63" s="234"/>
      <c r="U63" s="232" t="s">
        <v>139</v>
      </c>
      <c r="V63" s="234"/>
      <c r="W63" s="220"/>
      <c r="X63" s="220"/>
      <c r="Y63" s="220" t="s">
        <v>147</v>
      </c>
      <c r="Z63" s="220"/>
    </row>
    <row r="64" spans="6:26" ht="21" customHeight="1">
      <c r="F64" s="224"/>
      <c r="G64" s="224"/>
      <c r="J64" s="220"/>
      <c r="K64" s="220"/>
      <c r="L64" s="232"/>
      <c r="M64" s="220"/>
      <c r="N64" s="220"/>
      <c r="O64" s="220"/>
      <c r="P64" s="220"/>
      <c r="Q64" s="220"/>
      <c r="R64" s="220"/>
      <c r="S64" s="220"/>
      <c r="T64" s="220"/>
      <c r="U64" s="232"/>
      <c r="V64" s="220"/>
      <c r="W64" s="220"/>
      <c r="X64" s="220"/>
      <c r="Y64" s="220"/>
      <c r="Z64" s="220"/>
    </row>
    <row r="65" spans="6:26" ht="21" customHeight="1">
      <c r="F65" s="224"/>
      <c r="G65" s="224"/>
      <c r="J65" s="235"/>
      <c r="K65" s="235"/>
      <c r="L65" s="235"/>
      <c r="M65" s="235"/>
      <c r="N65" s="235"/>
      <c r="O65" s="235"/>
      <c r="P65" s="235"/>
      <c r="Q65" s="235"/>
      <c r="R65" s="220"/>
      <c r="S65" s="235"/>
      <c r="T65" s="235"/>
      <c r="U65" s="235"/>
      <c r="V65" s="235"/>
      <c r="W65" s="235"/>
      <c r="X65" s="235"/>
      <c r="Y65" s="235"/>
      <c r="Z65" s="235"/>
    </row>
    <row r="66" spans="10:26" ht="21" customHeight="1">
      <c r="J66" s="219" t="s">
        <v>133</v>
      </c>
      <c r="K66" s="220"/>
      <c r="L66" s="220"/>
      <c r="M66" s="220"/>
      <c r="N66" s="220"/>
      <c r="O66" s="220"/>
      <c r="P66" s="220"/>
      <c r="Q66" s="220"/>
      <c r="R66" s="220"/>
      <c r="S66" s="219" t="s">
        <v>133</v>
      </c>
      <c r="T66" s="220"/>
      <c r="U66" s="220"/>
      <c r="V66" s="220"/>
      <c r="W66" s="220"/>
      <c r="X66" s="220"/>
      <c r="Y66" s="220"/>
      <c r="Z66" s="220"/>
    </row>
    <row r="67" spans="10:26" ht="21" customHeight="1"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10:26" ht="21" customHeight="1">
      <c r="J68" s="220" t="s">
        <v>85</v>
      </c>
      <c r="K68" s="220"/>
      <c r="L68" s="311">
        <f>+$D$3</f>
        <v>0</v>
      </c>
      <c r="M68" s="312"/>
      <c r="N68" s="312"/>
      <c r="O68" s="220"/>
      <c r="P68" s="220"/>
      <c r="Q68" s="220"/>
      <c r="R68" s="220"/>
      <c r="S68" s="220" t="s">
        <v>85</v>
      </c>
      <c r="T68" s="220"/>
      <c r="U68" s="311">
        <f>+$D$3</f>
        <v>0</v>
      </c>
      <c r="V68" s="312"/>
      <c r="W68" s="312"/>
      <c r="X68" s="220"/>
      <c r="Y68" s="220"/>
      <c r="Z68" s="220"/>
    </row>
    <row r="69" spans="10:26" ht="21" customHeight="1"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0:26" ht="21" customHeight="1">
      <c r="J70" s="220" t="s">
        <v>134</v>
      </c>
      <c r="K70" s="220"/>
      <c r="L70" s="313">
        <f>+$D$1</f>
      </c>
      <c r="M70" s="313"/>
      <c r="N70" s="313"/>
      <c r="O70" s="313"/>
      <c r="P70" s="313"/>
      <c r="Q70" s="220"/>
      <c r="R70" s="220"/>
      <c r="S70" s="220" t="s">
        <v>134</v>
      </c>
      <c r="T70" s="220"/>
      <c r="U70" s="313">
        <f>+$D$1</f>
      </c>
      <c r="V70" s="313"/>
      <c r="W70" s="313"/>
      <c r="X70" s="313"/>
      <c r="Y70" s="313"/>
      <c r="Z70" s="220"/>
    </row>
    <row r="71" spans="10:26" ht="21" customHeight="1"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10:26" ht="21" customHeight="1">
      <c r="J72" s="220" t="s">
        <v>136</v>
      </c>
      <c r="K72" s="220"/>
      <c r="L72" s="313">
        <f>+$D$2</f>
        <v>0</v>
      </c>
      <c r="M72" s="313"/>
      <c r="N72" s="228" t="s">
        <v>4</v>
      </c>
      <c r="O72" s="220"/>
      <c r="P72" s="229"/>
      <c r="Q72" s="220"/>
      <c r="R72" s="220"/>
      <c r="S72" s="220" t="s">
        <v>136</v>
      </c>
      <c r="T72" s="220"/>
      <c r="U72" s="313">
        <f>+$D$2</f>
        <v>0</v>
      </c>
      <c r="V72" s="313"/>
      <c r="W72" s="228" t="s">
        <v>4</v>
      </c>
      <c r="X72" s="220"/>
      <c r="Y72" s="230"/>
      <c r="Z72" s="220"/>
    </row>
    <row r="73" spans="10:26" ht="21" customHeight="1"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0:26" ht="21" customHeight="1">
      <c r="J74" s="313" t="str">
        <f>+C9</f>
        <v>Mikael Frejborg</v>
      </c>
      <c r="K74" s="313"/>
      <c r="L74" s="313"/>
      <c r="M74" s="313"/>
      <c r="N74" s="231" t="s">
        <v>128</v>
      </c>
      <c r="O74" s="232"/>
      <c r="P74" s="313">
        <f>+C10</f>
        <v>0</v>
      </c>
      <c r="Q74" s="313"/>
      <c r="R74" s="220"/>
      <c r="S74" s="313">
        <f>+C11</f>
        <v>0</v>
      </c>
      <c r="T74" s="313"/>
      <c r="U74" s="313"/>
      <c r="V74" s="313"/>
      <c r="W74" s="231" t="s">
        <v>128</v>
      </c>
      <c r="X74" s="232"/>
      <c r="Y74" s="313" t="str">
        <f>+C12</f>
        <v>Iiro Tennilä</v>
      </c>
      <c r="Z74" s="313"/>
    </row>
    <row r="75" spans="10:26" ht="21" customHeight="1">
      <c r="J75" s="220" t="s">
        <v>8</v>
      </c>
      <c r="K75" s="220"/>
      <c r="L75" s="220"/>
      <c r="M75" s="220"/>
      <c r="N75" s="220"/>
      <c r="O75" s="220"/>
      <c r="P75" s="220" t="s">
        <v>8</v>
      </c>
      <c r="Q75" s="220"/>
      <c r="R75" s="220"/>
      <c r="S75" s="220" t="s">
        <v>8</v>
      </c>
      <c r="T75" s="220"/>
      <c r="U75" s="220"/>
      <c r="V75" s="220"/>
      <c r="W75" s="220"/>
      <c r="X75" s="220"/>
      <c r="Y75" s="220" t="s">
        <v>8</v>
      </c>
      <c r="Z75" s="220"/>
    </row>
    <row r="76" spans="10:26" ht="21" customHeight="1"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10:26" ht="21" customHeight="1">
      <c r="J77" s="313" t="str">
        <f>+D9</f>
        <v>MBF</v>
      </c>
      <c r="K77" s="313"/>
      <c r="L77" s="313"/>
      <c r="M77" s="313"/>
      <c r="N77" s="220"/>
      <c r="O77" s="220"/>
      <c r="P77" s="313">
        <f>+D10</f>
        <v>0</v>
      </c>
      <c r="Q77" s="313"/>
      <c r="R77" s="220"/>
      <c r="S77" s="313">
        <f>+D11</f>
        <v>0</v>
      </c>
      <c r="T77" s="313"/>
      <c r="U77" s="313"/>
      <c r="V77" s="313"/>
      <c r="W77" s="220"/>
      <c r="X77" s="220"/>
      <c r="Y77" s="313" t="str">
        <f>+D12</f>
        <v>PT 75</v>
      </c>
      <c r="Z77" s="313"/>
    </row>
    <row r="78" spans="10:26" ht="21" customHeight="1">
      <c r="J78" s="220" t="s">
        <v>0</v>
      </c>
      <c r="K78" s="220"/>
      <c r="L78" s="220"/>
      <c r="M78" s="220"/>
      <c r="N78" s="220"/>
      <c r="O78" s="220"/>
      <c r="P78" s="220" t="s">
        <v>0</v>
      </c>
      <c r="Q78" s="220"/>
      <c r="R78" s="220"/>
      <c r="S78" s="220" t="s">
        <v>0</v>
      </c>
      <c r="T78" s="220"/>
      <c r="U78" s="220"/>
      <c r="V78" s="220"/>
      <c r="W78" s="220"/>
      <c r="X78" s="220"/>
      <c r="Y78" s="220" t="s">
        <v>0</v>
      </c>
      <c r="Z78" s="220"/>
    </row>
    <row r="79" spans="10:26" ht="21" customHeight="1"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spans="10:26" ht="21" customHeight="1">
      <c r="J80" s="220" t="s">
        <v>113</v>
      </c>
      <c r="K80" s="229"/>
      <c r="L80" s="232" t="s">
        <v>139</v>
      </c>
      <c r="M80" s="229"/>
      <c r="N80" s="220"/>
      <c r="O80" s="220"/>
      <c r="P80" s="220"/>
      <c r="Q80" s="220"/>
      <c r="R80" s="220"/>
      <c r="S80" s="220" t="s">
        <v>113</v>
      </c>
      <c r="T80" s="229"/>
      <c r="U80" s="232" t="s">
        <v>139</v>
      </c>
      <c r="V80" s="229"/>
      <c r="W80" s="220"/>
      <c r="X80" s="220"/>
      <c r="Y80" s="220"/>
      <c r="Z80" s="220"/>
    </row>
    <row r="81" spans="10:26" ht="21" customHeight="1">
      <c r="J81" s="220" t="s">
        <v>114</v>
      </c>
      <c r="K81" s="234"/>
      <c r="L81" s="232" t="s">
        <v>139</v>
      </c>
      <c r="M81" s="234"/>
      <c r="N81" s="220"/>
      <c r="O81" s="220"/>
      <c r="P81" s="313"/>
      <c r="Q81" s="313"/>
      <c r="R81" s="220"/>
      <c r="S81" s="220" t="s">
        <v>114</v>
      </c>
      <c r="T81" s="234"/>
      <c r="U81" s="232" t="s">
        <v>139</v>
      </c>
      <c r="V81" s="234"/>
      <c r="W81" s="220"/>
      <c r="X81" s="220"/>
      <c r="Y81" s="313"/>
      <c r="Z81" s="313"/>
    </row>
    <row r="82" spans="10:26" ht="21" customHeight="1">
      <c r="J82" s="220" t="s">
        <v>115</v>
      </c>
      <c r="K82" s="234"/>
      <c r="L82" s="232" t="s">
        <v>139</v>
      </c>
      <c r="M82" s="234"/>
      <c r="N82" s="220"/>
      <c r="O82" s="220"/>
      <c r="P82" s="220" t="s">
        <v>140</v>
      </c>
      <c r="Q82" s="220"/>
      <c r="R82" s="220"/>
      <c r="S82" s="220" t="s">
        <v>115</v>
      </c>
      <c r="T82" s="234"/>
      <c r="U82" s="232" t="s">
        <v>139</v>
      </c>
      <c r="V82" s="234"/>
      <c r="W82" s="220"/>
      <c r="X82" s="220"/>
      <c r="Y82" s="220" t="s">
        <v>140</v>
      </c>
      <c r="Z82" s="220"/>
    </row>
    <row r="83" spans="10:26" ht="21" customHeight="1">
      <c r="J83" s="220" t="s">
        <v>141</v>
      </c>
      <c r="K83" s="234"/>
      <c r="L83" s="232" t="s">
        <v>139</v>
      </c>
      <c r="M83" s="234"/>
      <c r="N83" s="220"/>
      <c r="O83" s="220"/>
      <c r="P83" s="220"/>
      <c r="Q83" s="220"/>
      <c r="R83" s="220"/>
      <c r="S83" s="220" t="s">
        <v>141</v>
      </c>
      <c r="T83" s="234"/>
      <c r="U83" s="232" t="s">
        <v>139</v>
      </c>
      <c r="V83" s="234"/>
      <c r="W83" s="220"/>
      <c r="X83" s="220"/>
      <c r="Y83" s="220"/>
      <c r="Z83" s="220"/>
    </row>
    <row r="84" spans="10:26" ht="21" customHeight="1">
      <c r="J84" s="220" t="s">
        <v>117</v>
      </c>
      <c r="K84" s="234"/>
      <c r="L84" s="232" t="s">
        <v>139</v>
      </c>
      <c r="M84" s="234"/>
      <c r="N84" s="220"/>
      <c r="O84" s="220"/>
      <c r="P84" s="313"/>
      <c r="Q84" s="313"/>
      <c r="R84" s="220"/>
      <c r="S84" s="220" t="s">
        <v>117</v>
      </c>
      <c r="T84" s="234"/>
      <c r="U84" s="232" t="s">
        <v>139</v>
      </c>
      <c r="V84" s="234"/>
      <c r="W84" s="220"/>
      <c r="X84" s="220"/>
      <c r="Y84" s="313"/>
      <c r="Z84" s="313"/>
    </row>
    <row r="85" spans="10:26" ht="21" customHeight="1">
      <c r="J85" s="220" t="s">
        <v>142</v>
      </c>
      <c r="K85" s="234"/>
      <c r="L85" s="232" t="s">
        <v>139</v>
      </c>
      <c r="M85" s="234"/>
      <c r="N85" s="220"/>
      <c r="O85" s="220"/>
      <c r="P85" s="220" t="s">
        <v>143</v>
      </c>
      <c r="Q85" s="220"/>
      <c r="R85" s="220"/>
      <c r="S85" s="220" t="s">
        <v>142</v>
      </c>
      <c r="T85" s="234"/>
      <c r="U85" s="232" t="s">
        <v>139</v>
      </c>
      <c r="V85" s="234"/>
      <c r="W85" s="220"/>
      <c r="X85" s="220"/>
      <c r="Y85" s="220" t="s">
        <v>143</v>
      </c>
      <c r="Z85" s="220"/>
    </row>
    <row r="86" spans="10:26" ht="21" customHeight="1">
      <c r="J86" s="220" t="s">
        <v>144</v>
      </c>
      <c r="K86" s="234"/>
      <c r="L86" s="232" t="s">
        <v>139</v>
      </c>
      <c r="M86" s="234"/>
      <c r="N86" s="220"/>
      <c r="O86" s="220"/>
      <c r="P86" s="220"/>
      <c r="Q86" s="220"/>
      <c r="R86" s="220"/>
      <c r="S86" s="220" t="s">
        <v>144</v>
      </c>
      <c r="T86" s="234"/>
      <c r="U86" s="232" t="s">
        <v>139</v>
      </c>
      <c r="V86" s="234"/>
      <c r="W86" s="220"/>
      <c r="X86" s="220"/>
      <c r="Y86" s="220"/>
      <c r="Z86" s="220"/>
    </row>
    <row r="87" spans="10:26" ht="21" customHeight="1">
      <c r="J87" s="220" t="s">
        <v>145</v>
      </c>
      <c r="K87" s="234"/>
      <c r="L87" s="232" t="s">
        <v>139</v>
      </c>
      <c r="M87" s="234"/>
      <c r="N87" s="220"/>
      <c r="O87" s="220"/>
      <c r="P87" s="313"/>
      <c r="Q87" s="313"/>
      <c r="R87" s="220"/>
      <c r="S87" s="220" t="s">
        <v>145</v>
      </c>
      <c r="T87" s="234"/>
      <c r="U87" s="232" t="s">
        <v>139</v>
      </c>
      <c r="V87" s="234"/>
      <c r="W87" s="220"/>
      <c r="X87" s="220"/>
      <c r="Y87" s="313"/>
      <c r="Z87" s="313"/>
    </row>
    <row r="88" spans="10:26" ht="21" customHeight="1">
      <c r="J88" s="220" t="s">
        <v>146</v>
      </c>
      <c r="K88" s="234"/>
      <c r="L88" s="232" t="s">
        <v>139</v>
      </c>
      <c r="M88" s="234"/>
      <c r="N88" s="220"/>
      <c r="O88" s="220"/>
      <c r="P88" s="220" t="s">
        <v>147</v>
      </c>
      <c r="Q88" s="220"/>
      <c r="R88" s="220"/>
      <c r="S88" s="220" t="s">
        <v>146</v>
      </c>
      <c r="T88" s="234"/>
      <c r="U88" s="232" t="s">
        <v>139</v>
      </c>
      <c r="V88" s="234"/>
      <c r="W88" s="220"/>
      <c r="X88" s="220"/>
      <c r="Y88" s="220" t="s">
        <v>147</v>
      </c>
      <c r="Z88" s="220"/>
    </row>
    <row r="89" spans="10:26" ht="21" customHeight="1"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spans="10:26" ht="21" customHeight="1">
      <c r="J90" s="235"/>
      <c r="K90" s="235"/>
      <c r="L90" s="235"/>
      <c r="M90" s="235"/>
      <c r="N90" s="235"/>
      <c r="O90" s="235"/>
      <c r="P90" s="235"/>
      <c r="Q90" s="235"/>
      <c r="R90" s="220"/>
      <c r="S90" s="235"/>
      <c r="T90" s="235"/>
      <c r="U90" s="235"/>
      <c r="V90" s="235"/>
      <c r="W90" s="235"/>
      <c r="X90" s="235"/>
      <c r="Y90" s="235"/>
      <c r="Z90" s="235"/>
    </row>
  </sheetData>
  <mergeCells count="43">
    <mergeCell ref="L43:N43"/>
    <mergeCell ref="U43:W43"/>
    <mergeCell ref="L45:P45"/>
    <mergeCell ref="U45:Y45"/>
    <mergeCell ref="L47:M47"/>
    <mergeCell ref="U47:V47"/>
    <mergeCell ref="J49:M49"/>
    <mergeCell ref="P49:Q49"/>
    <mergeCell ref="S49:V49"/>
    <mergeCell ref="Y49:Z49"/>
    <mergeCell ref="J52:M52"/>
    <mergeCell ref="P52:Q52"/>
    <mergeCell ref="S52:V52"/>
    <mergeCell ref="Y52:Z52"/>
    <mergeCell ref="P56:Q56"/>
    <mergeCell ref="Y56:Z56"/>
    <mergeCell ref="P59:Q59"/>
    <mergeCell ref="Y59:Z59"/>
    <mergeCell ref="P62:Q62"/>
    <mergeCell ref="Y62:Z62"/>
    <mergeCell ref="L68:N68"/>
    <mergeCell ref="U68:W68"/>
    <mergeCell ref="L70:P70"/>
    <mergeCell ref="U70:Y70"/>
    <mergeCell ref="L72:M72"/>
    <mergeCell ref="U72:V72"/>
    <mergeCell ref="P77:Q77"/>
    <mergeCell ref="S77:V77"/>
    <mergeCell ref="Y77:Z77"/>
    <mergeCell ref="J74:M74"/>
    <mergeCell ref="P74:Q74"/>
    <mergeCell ref="S74:V74"/>
    <mergeCell ref="Y74:Z74"/>
    <mergeCell ref="D1:F1"/>
    <mergeCell ref="P87:Q87"/>
    <mergeCell ref="Y87:Z87"/>
    <mergeCell ref="D3:E3"/>
    <mergeCell ref="D2:E2"/>
    <mergeCell ref="P81:Q81"/>
    <mergeCell ref="Y81:Z81"/>
    <mergeCell ref="P84:Q84"/>
    <mergeCell ref="Y84:Z84"/>
    <mergeCell ref="J77:M77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2"/>
  <rowBreaks count="1" manualBreakCount="1">
    <brk id="4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6"/>
  <dimension ref="A1:AT143"/>
  <sheetViews>
    <sheetView workbookViewId="0" topLeftCell="A1">
      <selection activeCell="O39" sqref="O39"/>
    </sheetView>
  </sheetViews>
  <sheetFormatPr defaultColWidth="8.88671875" defaultRowHeight="15"/>
  <cols>
    <col min="1" max="1" width="3.5546875" style="0" customWidth="1"/>
    <col min="2" max="2" width="11.99609375" style="0" customWidth="1"/>
    <col min="3" max="3" width="9.77734375" style="0" customWidth="1"/>
    <col min="4" max="4" width="2.4453125" style="0" customWidth="1"/>
    <col min="5" max="5" width="2.77734375" style="0" customWidth="1"/>
    <col min="6" max="14" width="2.99609375" style="0" customWidth="1"/>
    <col min="15" max="15" width="3.10546875" style="0" customWidth="1"/>
    <col min="16" max="16" width="1.66796875" style="0" customWidth="1"/>
    <col min="17" max="17" width="1.5625" style="0" customWidth="1"/>
    <col min="18" max="19" width="2.77734375" style="0" customWidth="1"/>
    <col min="20" max="24" width="3.10546875" style="0" customWidth="1"/>
    <col min="25" max="33" width="2.77734375" style="0" customWidth="1"/>
    <col min="34" max="35" width="3.21484375" style="0" customWidth="1"/>
    <col min="36" max="36" width="2.77734375" style="0" customWidth="1"/>
    <col min="37" max="37" width="4.3359375" style="0" customWidth="1"/>
    <col min="38" max="43" width="2.77734375" style="0" customWidth="1"/>
    <col min="44" max="44" width="3.6640625" style="0" customWidth="1"/>
    <col min="45" max="45" width="6.99609375" style="0" customWidth="1"/>
  </cols>
  <sheetData>
    <row r="1" spans="1:46" ht="15.75" thickTop="1">
      <c r="A1" s="3"/>
      <c r="B1" s="4" t="s">
        <v>55</v>
      </c>
      <c r="C1" s="5"/>
      <c r="D1" s="5"/>
      <c r="E1" s="5"/>
      <c r="F1" s="6"/>
      <c r="G1" s="5"/>
      <c r="H1" s="7" t="s">
        <v>2</v>
      </c>
      <c r="I1" s="8"/>
      <c r="J1" s="271" t="s">
        <v>102</v>
      </c>
      <c r="K1" s="271"/>
      <c r="L1" s="271"/>
      <c r="M1" s="272"/>
      <c r="N1" s="9" t="s">
        <v>3</v>
      </c>
      <c r="O1" s="10"/>
      <c r="P1" s="273" t="s">
        <v>37</v>
      </c>
      <c r="Q1" s="273"/>
      <c r="R1" s="273"/>
      <c r="S1" s="274"/>
      <c r="AS1" s="2"/>
      <c r="AT1" s="1"/>
    </row>
    <row r="2" spans="1:46" ht="15.75" thickBot="1">
      <c r="A2" s="11"/>
      <c r="B2" s="12" t="s">
        <v>35</v>
      </c>
      <c r="C2" s="13" t="s">
        <v>4</v>
      </c>
      <c r="D2" s="275"/>
      <c r="E2" s="275"/>
      <c r="F2" s="276"/>
      <c r="G2" s="277" t="s">
        <v>5</v>
      </c>
      <c r="H2" s="278"/>
      <c r="I2" s="278"/>
      <c r="J2" s="279">
        <v>39173</v>
      </c>
      <c r="K2" s="279"/>
      <c r="L2" s="279"/>
      <c r="M2" s="280"/>
      <c r="N2" s="14" t="s">
        <v>6</v>
      </c>
      <c r="O2" s="15"/>
      <c r="P2" s="281"/>
      <c r="Q2" s="281"/>
      <c r="R2" s="281"/>
      <c r="S2" s="282"/>
      <c r="AS2" s="2"/>
      <c r="AT2" s="1"/>
    </row>
    <row r="3" spans="1:46" ht="15" thickTop="1">
      <c r="A3" s="18"/>
      <c r="B3" s="19" t="s">
        <v>8</v>
      </c>
      <c r="C3" s="20" t="s">
        <v>0</v>
      </c>
      <c r="D3" s="283" t="s">
        <v>9</v>
      </c>
      <c r="E3" s="284"/>
      <c r="F3" s="283" t="s">
        <v>10</v>
      </c>
      <c r="G3" s="284"/>
      <c r="H3" s="283" t="s">
        <v>11</v>
      </c>
      <c r="I3" s="284"/>
      <c r="J3" s="283" t="s">
        <v>12</v>
      </c>
      <c r="K3" s="284"/>
      <c r="L3" s="283"/>
      <c r="M3" s="284"/>
      <c r="N3" s="21" t="s">
        <v>13</v>
      </c>
      <c r="O3" s="22" t="s">
        <v>14</v>
      </c>
      <c r="P3" s="23" t="s">
        <v>15</v>
      </c>
      <c r="Q3" s="24"/>
      <c r="R3" s="285" t="s">
        <v>16</v>
      </c>
      <c r="S3" s="286"/>
      <c r="T3" s="287" t="s">
        <v>17</v>
      </c>
      <c r="U3" s="288"/>
      <c r="V3" s="25" t="s">
        <v>18</v>
      </c>
      <c r="AS3" s="2"/>
      <c r="AT3" s="1"/>
    </row>
    <row r="4" spans="1:46" ht="15">
      <c r="A4" s="26" t="s">
        <v>9</v>
      </c>
      <c r="B4" s="27" t="s">
        <v>103</v>
      </c>
      <c r="C4" s="28" t="s">
        <v>35</v>
      </c>
      <c r="D4" s="29"/>
      <c r="E4" s="30"/>
      <c r="F4" s="31"/>
      <c r="G4" s="32"/>
      <c r="H4" s="31"/>
      <c r="I4" s="32"/>
      <c r="J4" s="31"/>
      <c r="K4" s="32"/>
      <c r="L4" s="31"/>
      <c r="M4" s="32"/>
      <c r="N4" s="33">
        <v>0</v>
      </c>
      <c r="O4" s="34">
        <v>2</v>
      </c>
      <c r="P4" s="35"/>
      <c r="Q4" s="36"/>
      <c r="R4" s="289">
        <v>3</v>
      </c>
      <c r="S4" s="290"/>
      <c r="T4" s="37"/>
      <c r="U4" s="37"/>
      <c r="V4" s="38"/>
      <c r="AS4" s="2"/>
      <c r="AT4" s="1"/>
    </row>
    <row r="5" spans="1:46" ht="15">
      <c r="A5" s="39" t="s">
        <v>10</v>
      </c>
      <c r="B5" s="27" t="s">
        <v>104</v>
      </c>
      <c r="C5" s="28" t="s">
        <v>69</v>
      </c>
      <c r="D5" s="40"/>
      <c r="E5" s="41"/>
      <c r="F5" s="42"/>
      <c r="G5" s="43"/>
      <c r="H5" s="40"/>
      <c r="I5" s="41"/>
      <c r="J5" s="40"/>
      <c r="K5" s="41"/>
      <c r="L5" s="40"/>
      <c r="M5" s="41"/>
      <c r="N5" s="33">
        <v>1</v>
      </c>
      <c r="O5" s="34">
        <v>1</v>
      </c>
      <c r="P5" s="35"/>
      <c r="Q5" s="36"/>
      <c r="R5" s="289">
        <v>2</v>
      </c>
      <c r="S5" s="290"/>
      <c r="T5" s="37"/>
      <c r="U5" s="37"/>
      <c r="V5" s="38"/>
      <c r="AS5" s="2"/>
      <c r="AT5" s="1"/>
    </row>
    <row r="6" spans="1:45" ht="15">
      <c r="A6" s="39" t="s">
        <v>11</v>
      </c>
      <c r="B6" s="27" t="s">
        <v>64</v>
      </c>
      <c r="C6" s="28" t="s">
        <v>60</v>
      </c>
      <c r="D6" s="40"/>
      <c r="E6" s="41"/>
      <c r="F6" s="40"/>
      <c r="G6" s="41"/>
      <c r="H6" s="42"/>
      <c r="I6" s="43"/>
      <c r="J6" s="40"/>
      <c r="K6" s="41"/>
      <c r="L6" s="40"/>
      <c r="M6" s="41"/>
      <c r="N6" s="33">
        <v>2</v>
      </c>
      <c r="O6" s="34">
        <v>0</v>
      </c>
      <c r="P6" s="35"/>
      <c r="Q6" s="36"/>
      <c r="R6" s="289">
        <v>1</v>
      </c>
      <c r="S6" s="290"/>
      <c r="T6" s="37"/>
      <c r="U6" s="37"/>
      <c r="V6" s="38"/>
      <c r="AS6" s="2"/>
    </row>
    <row r="7" spans="1:45" ht="15.75" thickBot="1">
      <c r="A7" s="39" t="s">
        <v>12</v>
      </c>
      <c r="B7" s="44"/>
      <c r="C7" s="28"/>
      <c r="D7" s="40"/>
      <c r="E7" s="41"/>
      <c r="F7" s="40"/>
      <c r="G7" s="41"/>
      <c r="H7" s="40"/>
      <c r="I7" s="41"/>
      <c r="J7" s="42"/>
      <c r="K7" s="43"/>
      <c r="L7" s="40"/>
      <c r="M7" s="41"/>
      <c r="N7" s="33"/>
      <c r="O7" s="34"/>
      <c r="P7" s="35"/>
      <c r="Q7" s="36"/>
      <c r="R7" s="291"/>
      <c r="S7" s="292"/>
      <c r="T7" s="37"/>
      <c r="U7" s="37"/>
      <c r="V7" s="38"/>
      <c r="AS7" s="2"/>
    </row>
    <row r="8" spans="1:45" ht="15" thickTop="1">
      <c r="A8" s="45"/>
      <c r="B8" s="46" t="s">
        <v>33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  <c r="S8" s="49"/>
      <c r="T8" s="50"/>
      <c r="U8" s="51"/>
      <c r="V8" s="52"/>
      <c r="W8" s="51"/>
      <c r="X8" s="53"/>
      <c r="AS8" s="2"/>
    </row>
    <row r="9" spans="1:45" ht="15" thickBot="1">
      <c r="A9" s="54"/>
      <c r="B9" s="55" t="s">
        <v>20</v>
      </c>
      <c r="C9" s="56"/>
      <c r="D9" s="128" t="s">
        <v>66</v>
      </c>
      <c r="E9" s="57"/>
      <c r="F9" s="293" t="s">
        <v>21</v>
      </c>
      <c r="G9" s="294"/>
      <c r="H9" s="265" t="s">
        <v>22</v>
      </c>
      <c r="I9" s="266"/>
      <c r="J9" s="293" t="s">
        <v>23</v>
      </c>
      <c r="K9" s="266"/>
      <c r="L9" s="293" t="s">
        <v>24</v>
      </c>
      <c r="M9" s="266"/>
      <c r="N9" s="293" t="s">
        <v>25</v>
      </c>
      <c r="O9" s="266"/>
      <c r="P9" s="267"/>
      <c r="Q9" s="268"/>
      <c r="S9" s="58"/>
      <c r="T9" s="59"/>
      <c r="U9" s="60"/>
      <c r="V9" s="25"/>
      <c r="AS9" s="2"/>
    </row>
    <row r="10" spans="1:45" ht="15">
      <c r="A10" s="61" t="s">
        <v>27</v>
      </c>
      <c r="B10" s="62" t="str">
        <f>IF(B4&gt;"",B4,"")</f>
        <v>Kasperi Mattila</v>
      </c>
      <c r="C10" s="62" t="str">
        <f>IF(B6&gt;"",B6,"")</f>
        <v>Mergim Kelmendi</v>
      </c>
      <c r="D10" s="129">
        <v>2</v>
      </c>
      <c r="E10" s="64"/>
      <c r="F10" s="299">
        <v>-5</v>
      </c>
      <c r="G10" s="300"/>
      <c r="H10" s="301">
        <v>-5</v>
      </c>
      <c r="I10" s="302"/>
      <c r="J10" s="301">
        <v>-1</v>
      </c>
      <c r="K10" s="302"/>
      <c r="L10" s="301"/>
      <c r="M10" s="302"/>
      <c r="N10" s="295"/>
      <c r="O10" s="296"/>
      <c r="P10" s="65"/>
      <c r="Q10" s="66"/>
      <c r="R10" s="67"/>
      <c r="S10" s="68"/>
      <c r="T10" s="69"/>
      <c r="U10" s="70"/>
      <c r="V10" s="71"/>
      <c r="Y10" s="72"/>
      <c r="Z10" s="73"/>
      <c r="AA10" s="72"/>
      <c r="AB10" s="73"/>
      <c r="AC10" s="72"/>
      <c r="AD10" s="73"/>
      <c r="AE10" s="72"/>
      <c r="AF10" s="73"/>
      <c r="AG10" s="72"/>
      <c r="AH10" s="73"/>
      <c r="AS10" s="17"/>
    </row>
    <row r="11" spans="1:45" ht="15">
      <c r="A11" s="61" t="s">
        <v>28</v>
      </c>
      <c r="B11" s="62"/>
      <c r="C11" s="62">
        <f>IF(B7&gt;"",B7,"")</f>
      </c>
      <c r="D11" s="130"/>
      <c r="E11" s="64"/>
      <c r="F11" s="297"/>
      <c r="G11" s="298"/>
      <c r="H11" s="297"/>
      <c r="I11" s="298"/>
      <c r="J11" s="297"/>
      <c r="K11" s="298"/>
      <c r="L11" s="297"/>
      <c r="M11" s="298"/>
      <c r="N11" s="297"/>
      <c r="O11" s="298"/>
      <c r="P11" s="65"/>
      <c r="Q11" s="66"/>
      <c r="R11" s="75"/>
      <c r="S11" s="76"/>
      <c r="T11" s="69"/>
      <c r="U11" s="70"/>
      <c r="V11" s="71"/>
      <c r="Y11" s="77"/>
      <c r="Z11" s="78"/>
      <c r="AA11" s="77"/>
      <c r="AB11" s="78"/>
      <c r="AC11" s="77"/>
      <c r="AD11" s="78"/>
      <c r="AE11" s="77"/>
      <c r="AF11" s="78"/>
      <c r="AG11" s="77"/>
      <c r="AH11" s="78"/>
      <c r="AS11" s="17"/>
    </row>
    <row r="12" spans="1:45" ht="15.75" thickBot="1">
      <c r="A12" s="61" t="s">
        <v>29</v>
      </c>
      <c r="B12" s="79"/>
      <c r="C12" s="79">
        <f>IF(B7&gt;"",B7,"")</f>
      </c>
      <c r="D12" s="131"/>
      <c r="E12" s="57"/>
      <c r="F12" s="303"/>
      <c r="G12" s="304"/>
      <c r="H12" s="303"/>
      <c r="I12" s="304"/>
      <c r="J12" s="303"/>
      <c r="K12" s="304"/>
      <c r="L12" s="303"/>
      <c r="M12" s="304"/>
      <c r="N12" s="303"/>
      <c r="O12" s="304"/>
      <c r="P12" s="65"/>
      <c r="Q12" s="66"/>
      <c r="R12" s="75"/>
      <c r="S12" s="76"/>
      <c r="T12" s="69"/>
      <c r="U12" s="70"/>
      <c r="V12" s="71"/>
      <c r="Y12" s="77"/>
      <c r="Z12" s="78"/>
      <c r="AA12" s="77"/>
      <c r="AB12" s="78"/>
      <c r="AC12" s="77"/>
      <c r="AD12" s="78"/>
      <c r="AE12" s="77"/>
      <c r="AF12" s="78"/>
      <c r="AG12" s="77"/>
      <c r="AH12" s="78"/>
      <c r="AS12" s="17"/>
    </row>
    <row r="13" spans="1:34" ht="15">
      <c r="A13" s="61" t="s">
        <v>30</v>
      </c>
      <c r="B13" s="62" t="str">
        <f>IF(B5&gt;"",B5,"")</f>
        <v>Patrik Uusitalo</v>
      </c>
      <c r="C13" s="62" t="str">
        <f>IF(B6&gt;"",B6,"")</f>
        <v>Mergim Kelmendi</v>
      </c>
      <c r="D13" s="129">
        <v>1</v>
      </c>
      <c r="E13" s="64"/>
      <c r="F13" s="301">
        <v>-10</v>
      </c>
      <c r="G13" s="302"/>
      <c r="H13" s="301">
        <v>-5</v>
      </c>
      <c r="I13" s="302"/>
      <c r="J13" s="301">
        <v>-5</v>
      </c>
      <c r="K13" s="302"/>
      <c r="L13" s="301"/>
      <c r="M13" s="302"/>
      <c r="N13" s="301"/>
      <c r="O13" s="302"/>
      <c r="P13" s="65"/>
      <c r="Q13" s="66"/>
      <c r="R13" s="75"/>
      <c r="S13" s="76"/>
      <c r="T13" s="69"/>
      <c r="U13" s="70"/>
      <c r="V13" s="71"/>
      <c r="Y13" s="77"/>
      <c r="Z13" s="78"/>
      <c r="AA13" s="77"/>
      <c r="AB13" s="78"/>
      <c r="AC13" s="77"/>
      <c r="AD13" s="78"/>
      <c r="AE13" s="77"/>
      <c r="AF13" s="78"/>
      <c r="AG13" s="77"/>
      <c r="AH13" s="78"/>
    </row>
    <row r="14" spans="1:34" ht="15">
      <c r="A14" s="61" t="s">
        <v>31</v>
      </c>
      <c r="B14" s="62" t="str">
        <f>IF(B4&gt;"",B4,"")</f>
        <v>Kasperi Mattila</v>
      </c>
      <c r="C14" s="62" t="str">
        <f>IF(B5&gt;"",B5,"")</f>
        <v>Patrik Uusitalo</v>
      </c>
      <c r="D14" s="130">
        <v>3</v>
      </c>
      <c r="E14" s="64"/>
      <c r="F14" s="297">
        <v>-2</v>
      </c>
      <c r="G14" s="298"/>
      <c r="H14" s="297">
        <v>-6</v>
      </c>
      <c r="I14" s="298"/>
      <c r="J14" s="307">
        <v>-10</v>
      </c>
      <c r="K14" s="308"/>
      <c r="L14" s="297"/>
      <c r="M14" s="298"/>
      <c r="N14" s="297"/>
      <c r="O14" s="298"/>
      <c r="P14" s="65"/>
      <c r="Q14" s="66"/>
      <c r="R14" s="75"/>
      <c r="S14" s="76"/>
      <c r="T14" s="69"/>
      <c r="U14" s="70"/>
      <c r="V14" s="71"/>
      <c r="Y14" s="77"/>
      <c r="Z14" s="78"/>
      <c r="AA14" s="77"/>
      <c r="AB14" s="78"/>
      <c r="AC14" s="77"/>
      <c r="AD14" s="78"/>
      <c r="AE14" s="77"/>
      <c r="AF14" s="78"/>
      <c r="AG14" s="77"/>
      <c r="AH14" s="78"/>
    </row>
    <row r="15" spans="1:34" ht="15.75" thickBot="1">
      <c r="A15" s="80" t="s">
        <v>32</v>
      </c>
      <c r="B15" s="81"/>
      <c r="C15" s="81">
        <f>IF(B7&gt;"",B7,"")</f>
      </c>
      <c r="D15" s="82"/>
      <c r="E15" s="83"/>
      <c r="F15" s="305"/>
      <c r="G15" s="306"/>
      <c r="H15" s="305"/>
      <c r="I15" s="306"/>
      <c r="J15" s="305"/>
      <c r="K15" s="306"/>
      <c r="L15" s="305"/>
      <c r="M15" s="306"/>
      <c r="N15" s="305"/>
      <c r="O15" s="306"/>
      <c r="P15" s="84"/>
      <c r="Q15" s="85"/>
      <c r="R15" s="86"/>
      <c r="S15" s="16"/>
      <c r="T15" s="69"/>
      <c r="U15" s="70"/>
      <c r="V15" s="71"/>
      <c r="Y15" s="87"/>
      <c r="Z15" s="88"/>
      <c r="AA15" s="87"/>
      <c r="AB15" s="88"/>
      <c r="AC15" s="87"/>
      <c r="AD15" s="88"/>
      <c r="AE15" s="87"/>
      <c r="AF15" s="88"/>
      <c r="AG15" s="87"/>
      <c r="AH15" s="88"/>
    </row>
    <row r="16" ht="15.75" thickBot="1" thickTop="1"/>
    <row r="17" spans="1:19" ht="15.75" thickTop="1">
      <c r="A17" s="3"/>
      <c r="B17" s="4" t="s">
        <v>55</v>
      </c>
      <c r="C17" s="5"/>
      <c r="D17" s="5"/>
      <c r="E17" s="5"/>
      <c r="F17" s="6"/>
      <c r="G17" s="5" t="s">
        <v>82</v>
      </c>
      <c r="H17" s="7"/>
      <c r="I17" s="8"/>
      <c r="J17" s="271" t="s">
        <v>102</v>
      </c>
      <c r="K17" s="271"/>
      <c r="L17" s="271"/>
      <c r="M17" s="272"/>
      <c r="N17" s="9" t="s">
        <v>84</v>
      </c>
      <c r="O17" s="10"/>
      <c r="P17" s="273" t="s">
        <v>38</v>
      </c>
      <c r="Q17" s="273"/>
      <c r="R17" s="273"/>
      <c r="S17" s="274"/>
    </row>
    <row r="18" spans="1:19" ht="15.75" thickBot="1">
      <c r="A18" s="11"/>
      <c r="B18" s="12" t="s">
        <v>35</v>
      </c>
      <c r="C18" s="13" t="s">
        <v>4</v>
      </c>
      <c r="D18" s="275"/>
      <c r="E18" s="275"/>
      <c r="F18" s="276"/>
      <c r="G18" s="277" t="s">
        <v>85</v>
      </c>
      <c r="H18" s="278"/>
      <c r="I18" s="278"/>
      <c r="J18" s="279">
        <v>39173</v>
      </c>
      <c r="K18" s="279"/>
      <c r="L18" s="279"/>
      <c r="M18" s="280"/>
      <c r="N18" s="14" t="s">
        <v>86</v>
      </c>
      <c r="O18" s="15"/>
      <c r="P18" s="281"/>
      <c r="Q18" s="281"/>
      <c r="R18" s="281"/>
      <c r="S18" s="282"/>
    </row>
    <row r="19" spans="1:22" ht="15" thickTop="1">
      <c r="A19" s="18"/>
      <c r="B19" s="19" t="s">
        <v>8</v>
      </c>
      <c r="C19" s="20" t="s">
        <v>0</v>
      </c>
      <c r="D19" s="283"/>
      <c r="E19" s="284"/>
      <c r="F19" s="283"/>
      <c r="G19" s="284"/>
      <c r="H19" s="283"/>
      <c r="I19" s="284"/>
      <c r="J19" s="283"/>
      <c r="K19" s="284"/>
      <c r="L19" s="283"/>
      <c r="M19" s="284"/>
      <c r="N19" s="21" t="s">
        <v>13</v>
      </c>
      <c r="O19" s="22" t="s">
        <v>14</v>
      </c>
      <c r="P19" s="23"/>
      <c r="Q19" s="24"/>
      <c r="R19" s="285" t="s">
        <v>225</v>
      </c>
      <c r="S19" s="286"/>
      <c r="T19" s="287"/>
      <c r="U19" s="288"/>
      <c r="V19" s="25"/>
    </row>
    <row r="20" spans="1:22" ht="15">
      <c r="A20" s="26" t="s">
        <v>9</v>
      </c>
      <c r="B20" s="27" t="s">
        <v>105</v>
      </c>
      <c r="C20" s="28" t="s">
        <v>69</v>
      </c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>
        <v>0</v>
      </c>
      <c r="O20" s="34">
        <v>3</v>
      </c>
      <c r="P20" s="35"/>
      <c r="Q20" s="36"/>
      <c r="R20" s="289">
        <v>4</v>
      </c>
      <c r="S20" s="290"/>
      <c r="T20" s="37"/>
      <c r="U20" s="37"/>
      <c r="V20" s="38"/>
    </row>
    <row r="21" spans="1:22" ht="15">
      <c r="A21" s="39" t="s">
        <v>10</v>
      </c>
      <c r="B21" s="27" t="s">
        <v>92</v>
      </c>
      <c r="C21" s="28" t="s">
        <v>35</v>
      </c>
      <c r="D21" s="40"/>
      <c r="E21" s="41"/>
      <c r="F21" s="42"/>
      <c r="G21" s="43"/>
      <c r="H21" s="40"/>
      <c r="I21" s="41"/>
      <c r="J21" s="40"/>
      <c r="K21" s="41"/>
      <c r="L21" s="40"/>
      <c r="M21" s="41"/>
      <c r="N21" s="33">
        <v>2</v>
      </c>
      <c r="O21" s="34">
        <v>1</v>
      </c>
      <c r="P21" s="35"/>
      <c r="Q21" s="36"/>
      <c r="R21" s="289">
        <v>2</v>
      </c>
      <c r="S21" s="290"/>
      <c r="T21" s="37"/>
      <c r="U21" s="37"/>
      <c r="V21" s="38"/>
    </row>
    <row r="22" spans="1:22" ht="15">
      <c r="A22" s="39" t="s">
        <v>11</v>
      </c>
      <c r="B22" s="27" t="s">
        <v>61</v>
      </c>
      <c r="C22" s="28" t="s">
        <v>60</v>
      </c>
      <c r="D22" s="40"/>
      <c r="E22" s="41"/>
      <c r="F22" s="40"/>
      <c r="G22" s="41"/>
      <c r="H22" s="42"/>
      <c r="I22" s="43"/>
      <c r="J22" s="40"/>
      <c r="K22" s="41"/>
      <c r="L22" s="40"/>
      <c r="M22" s="41"/>
      <c r="N22" s="33">
        <v>3</v>
      </c>
      <c r="O22" s="34">
        <v>0</v>
      </c>
      <c r="P22" s="35"/>
      <c r="Q22" s="36"/>
      <c r="R22" s="289">
        <v>1</v>
      </c>
      <c r="S22" s="290"/>
      <c r="T22" s="37"/>
      <c r="U22" s="37"/>
      <c r="V22" s="38"/>
    </row>
    <row r="23" spans="1:22" ht="15.75" thickBot="1">
      <c r="A23" s="39" t="s">
        <v>12</v>
      </c>
      <c r="B23" s="44" t="s">
        <v>65</v>
      </c>
      <c r="C23" s="28" t="s">
        <v>35</v>
      </c>
      <c r="D23" s="40"/>
      <c r="E23" s="41"/>
      <c r="F23" s="40"/>
      <c r="G23" s="41"/>
      <c r="H23" s="40"/>
      <c r="I23" s="41"/>
      <c r="J23" s="42"/>
      <c r="K23" s="43"/>
      <c r="L23" s="40"/>
      <c r="M23" s="41"/>
      <c r="N23" s="33">
        <v>1</v>
      </c>
      <c r="O23" s="34">
        <v>2</v>
      </c>
      <c r="P23" s="35"/>
      <c r="Q23" s="36"/>
      <c r="R23" s="291">
        <v>3</v>
      </c>
      <c r="S23" s="292"/>
      <c r="T23" s="37"/>
      <c r="U23" s="37"/>
      <c r="V23" s="38"/>
    </row>
    <row r="24" spans="1:24" ht="15" thickTop="1">
      <c r="A24" s="45"/>
      <c r="B24" s="46" t="s">
        <v>33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1"/>
      <c r="V24" s="52"/>
      <c r="W24" s="51"/>
      <c r="X24" s="53"/>
    </row>
    <row r="25" spans="1:22" ht="15" thickBot="1">
      <c r="A25" s="54"/>
      <c r="B25" s="55"/>
      <c r="C25" s="56"/>
      <c r="D25" s="128" t="s">
        <v>66</v>
      </c>
      <c r="E25" s="57"/>
      <c r="F25" s="293" t="s">
        <v>21</v>
      </c>
      <c r="G25" s="294"/>
      <c r="H25" s="265" t="s">
        <v>22</v>
      </c>
      <c r="I25" s="266"/>
      <c r="J25" s="293" t="s">
        <v>23</v>
      </c>
      <c r="K25" s="266"/>
      <c r="L25" s="293" t="s">
        <v>24</v>
      </c>
      <c r="M25" s="266"/>
      <c r="N25" s="293" t="s">
        <v>25</v>
      </c>
      <c r="O25" s="266"/>
      <c r="P25" s="267"/>
      <c r="Q25" s="268"/>
      <c r="S25" s="58"/>
      <c r="T25" s="59"/>
      <c r="U25" s="60"/>
      <c r="V25" s="25"/>
    </row>
    <row r="26" spans="1:34" ht="15">
      <c r="A26" s="61" t="s">
        <v>27</v>
      </c>
      <c r="B26" s="62" t="s">
        <v>105</v>
      </c>
      <c r="C26" s="62" t="s">
        <v>61</v>
      </c>
      <c r="D26" s="129">
        <v>4</v>
      </c>
      <c r="E26" s="64"/>
      <c r="F26" s="299">
        <v>-10</v>
      </c>
      <c r="G26" s="300"/>
      <c r="H26" s="301">
        <v>-10</v>
      </c>
      <c r="I26" s="302"/>
      <c r="J26" s="301">
        <v>-7</v>
      </c>
      <c r="K26" s="302"/>
      <c r="L26" s="301"/>
      <c r="M26" s="302"/>
      <c r="N26" s="295"/>
      <c r="O26" s="296"/>
      <c r="P26" s="65"/>
      <c r="Q26" s="66"/>
      <c r="R26" s="67"/>
      <c r="S26" s="68"/>
      <c r="T26" s="69"/>
      <c r="U26" s="70"/>
      <c r="V26" s="71"/>
      <c r="Y26" s="72"/>
      <c r="Z26" s="73"/>
      <c r="AA26" s="72"/>
      <c r="AB26" s="73"/>
      <c r="AC26" s="72"/>
      <c r="AD26" s="73"/>
      <c r="AE26" s="72"/>
      <c r="AF26" s="73"/>
      <c r="AG26" s="72"/>
      <c r="AH26" s="73"/>
    </row>
    <row r="27" spans="1:34" ht="15">
      <c r="A27" s="61" t="s">
        <v>28</v>
      </c>
      <c r="B27" s="62" t="s">
        <v>92</v>
      </c>
      <c r="C27" s="62" t="s">
        <v>65</v>
      </c>
      <c r="D27" s="130">
        <v>3</v>
      </c>
      <c r="E27" s="64"/>
      <c r="F27" s="297">
        <v>-10</v>
      </c>
      <c r="G27" s="298"/>
      <c r="H27" s="297">
        <v>3</v>
      </c>
      <c r="I27" s="298"/>
      <c r="J27" s="297">
        <v>6</v>
      </c>
      <c r="K27" s="298"/>
      <c r="L27" s="297">
        <v>6</v>
      </c>
      <c r="M27" s="298"/>
      <c r="N27" s="297"/>
      <c r="O27" s="298"/>
      <c r="P27" s="65"/>
      <c r="Q27" s="66"/>
      <c r="R27" s="75"/>
      <c r="S27" s="76"/>
      <c r="T27" s="69"/>
      <c r="U27" s="70"/>
      <c r="V27" s="71"/>
      <c r="Y27" s="77"/>
      <c r="Z27" s="78"/>
      <c r="AA27" s="77"/>
      <c r="AB27" s="78"/>
      <c r="AC27" s="77"/>
      <c r="AD27" s="78"/>
      <c r="AE27" s="77"/>
      <c r="AF27" s="78"/>
      <c r="AG27" s="77"/>
      <c r="AH27" s="78"/>
    </row>
    <row r="28" spans="1:34" ht="15.75" thickBot="1">
      <c r="A28" s="61" t="s">
        <v>29</v>
      </c>
      <c r="B28" s="79" t="s">
        <v>105</v>
      </c>
      <c r="C28" s="79" t="s">
        <v>65</v>
      </c>
      <c r="D28" s="131">
        <v>2</v>
      </c>
      <c r="E28" s="57"/>
      <c r="F28" s="303">
        <v>-4</v>
      </c>
      <c r="G28" s="304"/>
      <c r="H28" s="303">
        <v>-5</v>
      </c>
      <c r="I28" s="304"/>
      <c r="J28" s="303">
        <v>3</v>
      </c>
      <c r="K28" s="304"/>
      <c r="L28" s="303">
        <v>9</v>
      </c>
      <c r="M28" s="304"/>
      <c r="N28" s="303">
        <v>-5</v>
      </c>
      <c r="O28" s="304"/>
      <c r="P28" s="65"/>
      <c r="Q28" s="66"/>
      <c r="R28" s="75"/>
      <c r="S28" s="76"/>
      <c r="T28" s="69"/>
      <c r="U28" s="70"/>
      <c r="V28" s="71"/>
      <c r="Y28" s="77"/>
      <c r="Z28" s="78"/>
      <c r="AA28" s="77"/>
      <c r="AB28" s="78"/>
      <c r="AC28" s="77"/>
      <c r="AD28" s="78"/>
      <c r="AE28" s="77"/>
      <c r="AF28" s="78"/>
      <c r="AG28" s="77"/>
      <c r="AH28" s="78"/>
    </row>
    <row r="29" spans="1:34" ht="15">
      <c r="A29" s="61" t="s">
        <v>30</v>
      </c>
      <c r="B29" s="62" t="s">
        <v>92</v>
      </c>
      <c r="C29" s="62" t="s">
        <v>61</v>
      </c>
      <c r="D29" s="129">
        <v>4</v>
      </c>
      <c r="E29" s="64"/>
      <c r="F29" s="301">
        <v>-7</v>
      </c>
      <c r="G29" s="302"/>
      <c r="H29" s="301">
        <v>5</v>
      </c>
      <c r="I29" s="302"/>
      <c r="J29" s="301">
        <v>-3</v>
      </c>
      <c r="K29" s="302"/>
      <c r="L29" s="301">
        <v>-10</v>
      </c>
      <c r="M29" s="302"/>
      <c r="N29" s="301"/>
      <c r="O29" s="302"/>
      <c r="P29" s="65"/>
      <c r="Q29" s="66"/>
      <c r="R29" s="75"/>
      <c r="S29" s="76"/>
      <c r="T29" s="69"/>
      <c r="U29" s="70"/>
      <c r="V29" s="71"/>
      <c r="Y29" s="77"/>
      <c r="Z29" s="78"/>
      <c r="AA29" s="77"/>
      <c r="AB29" s="78"/>
      <c r="AC29" s="77"/>
      <c r="AD29" s="78"/>
      <c r="AE29" s="77"/>
      <c r="AF29" s="78"/>
      <c r="AG29" s="77"/>
      <c r="AH29" s="78"/>
    </row>
    <row r="30" spans="1:34" ht="15">
      <c r="A30" s="61" t="s">
        <v>31</v>
      </c>
      <c r="B30" s="62" t="s">
        <v>105</v>
      </c>
      <c r="C30" s="62" t="s">
        <v>92</v>
      </c>
      <c r="D30" s="130">
        <v>3</v>
      </c>
      <c r="E30" s="64"/>
      <c r="F30" s="297">
        <v>-3</v>
      </c>
      <c r="G30" s="298"/>
      <c r="H30" s="297">
        <v>9</v>
      </c>
      <c r="I30" s="298"/>
      <c r="J30" s="307">
        <v>-10</v>
      </c>
      <c r="K30" s="308"/>
      <c r="L30" s="297">
        <v>-7</v>
      </c>
      <c r="M30" s="298"/>
      <c r="N30" s="297"/>
      <c r="O30" s="298"/>
      <c r="P30" s="65"/>
      <c r="Q30" s="66"/>
      <c r="R30" s="75"/>
      <c r="S30" s="76"/>
      <c r="T30" s="69"/>
      <c r="U30" s="70"/>
      <c r="V30" s="71"/>
      <c r="Y30" s="77"/>
      <c r="Z30" s="78"/>
      <c r="AA30" s="77"/>
      <c r="AB30" s="78"/>
      <c r="AC30" s="77"/>
      <c r="AD30" s="78"/>
      <c r="AE30" s="77"/>
      <c r="AF30" s="78"/>
      <c r="AG30" s="77"/>
      <c r="AH30" s="78"/>
    </row>
    <row r="31" spans="1:34" ht="15.75" thickBot="1">
      <c r="A31" s="80" t="s">
        <v>32</v>
      </c>
      <c r="B31" s="81" t="s">
        <v>61</v>
      </c>
      <c r="C31" s="81" t="s">
        <v>65</v>
      </c>
      <c r="D31" s="132">
        <v>1</v>
      </c>
      <c r="E31" s="83"/>
      <c r="F31" s="305">
        <v>7</v>
      </c>
      <c r="G31" s="306"/>
      <c r="H31" s="305">
        <v>6</v>
      </c>
      <c r="I31" s="306"/>
      <c r="J31" s="305">
        <v>2</v>
      </c>
      <c r="K31" s="306"/>
      <c r="L31" s="305"/>
      <c r="M31" s="306"/>
      <c r="N31" s="305"/>
      <c r="O31" s="306"/>
      <c r="P31" s="84"/>
      <c r="Q31" s="85"/>
      <c r="R31" s="86"/>
      <c r="S31" s="16"/>
      <c r="T31" s="69"/>
      <c r="U31" s="70"/>
      <c r="V31" s="71"/>
      <c r="Y31" s="87"/>
      <c r="Z31" s="88"/>
      <c r="AA31" s="87"/>
      <c r="AB31" s="88"/>
      <c r="AC31" s="87"/>
      <c r="AD31" s="88"/>
      <c r="AE31" s="87"/>
      <c r="AF31" s="88"/>
      <c r="AG31" s="87"/>
      <c r="AH31" s="88"/>
    </row>
    <row r="32" ht="15.75" thickBot="1" thickTop="1"/>
    <row r="33" spans="1:19" ht="15.75" thickTop="1">
      <c r="A33" s="3"/>
      <c r="B33" s="4" t="s">
        <v>55</v>
      </c>
      <c r="C33" s="5"/>
      <c r="D33" s="5"/>
      <c r="E33" s="5"/>
      <c r="F33" s="6"/>
      <c r="G33" s="5" t="s">
        <v>82</v>
      </c>
      <c r="H33" s="7"/>
      <c r="I33" s="8"/>
      <c r="J33" s="271" t="s">
        <v>102</v>
      </c>
      <c r="K33" s="271"/>
      <c r="L33" s="271"/>
      <c r="M33" s="272"/>
      <c r="N33" s="9" t="s">
        <v>84</v>
      </c>
      <c r="O33" s="10"/>
      <c r="P33" s="273" t="s">
        <v>39</v>
      </c>
      <c r="Q33" s="273"/>
      <c r="R33" s="273"/>
      <c r="S33" s="274"/>
    </row>
    <row r="34" spans="1:19" ht="15.75" thickBot="1">
      <c r="A34" s="11"/>
      <c r="B34" s="12" t="s">
        <v>35</v>
      </c>
      <c r="C34" s="13" t="s">
        <v>4</v>
      </c>
      <c r="D34" s="275"/>
      <c r="E34" s="275"/>
      <c r="F34" s="276"/>
      <c r="G34" s="277" t="s">
        <v>85</v>
      </c>
      <c r="H34" s="278"/>
      <c r="I34" s="278"/>
      <c r="J34" s="279">
        <v>39173</v>
      </c>
      <c r="K34" s="279"/>
      <c r="L34" s="279"/>
      <c r="M34" s="280"/>
      <c r="N34" s="14" t="s">
        <v>86</v>
      </c>
      <c r="O34" s="15"/>
      <c r="P34" s="281"/>
      <c r="Q34" s="281"/>
      <c r="R34" s="281"/>
      <c r="S34" s="282"/>
    </row>
    <row r="35" spans="1:22" ht="15" thickTop="1">
      <c r="A35" s="18"/>
      <c r="B35" s="19" t="s">
        <v>8</v>
      </c>
      <c r="C35" s="20" t="s">
        <v>0</v>
      </c>
      <c r="D35" s="283"/>
      <c r="E35" s="284"/>
      <c r="F35" s="283"/>
      <c r="G35" s="284"/>
      <c r="H35" s="283"/>
      <c r="I35" s="284"/>
      <c r="J35" s="283"/>
      <c r="K35" s="284"/>
      <c r="L35" s="283"/>
      <c r="M35" s="284"/>
      <c r="N35" s="21" t="s">
        <v>13</v>
      </c>
      <c r="O35" s="22" t="s">
        <v>14</v>
      </c>
      <c r="P35" s="23"/>
      <c r="Q35" s="24"/>
      <c r="R35" s="285" t="s">
        <v>225</v>
      </c>
      <c r="S35" s="286"/>
      <c r="T35" s="287"/>
      <c r="U35" s="288"/>
      <c r="V35" s="25"/>
    </row>
    <row r="36" spans="1:22" ht="15">
      <c r="A36" s="26" t="s">
        <v>9</v>
      </c>
      <c r="B36" s="27" t="s">
        <v>106</v>
      </c>
      <c r="C36" s="28" t="s">
        <v>69</v>
      </c>
      <c r="D36" s="29"/>
      <c r="E36" s="30"/>
      <c r="F36" s="31"/>
      <c r="G36" s="32"/>
      <c r="H36" s="31"/>
      <c r="I36" s="32"/>
      <c r="J36" s="31"/>
      <c r="K36" s="32"/>
      <c r="L36" s="31"/>
      <c r="M36" s="32"/>
      <c r="N36" s="33">
        <v>1</v>
      </c>
      <c r="O36" s="34">
        <v>1</v>
      </c>
      <c r="P36" s="35"/>
      <c r="Q36" s="36"/>
      <c r="R36" s="289">
        <v>2</v>
      </c>
      <c r="S36" s="290"/>
      <c r="T36" s="37"/>
      <c r="U36" s="37"/>
      <c r="V36" s="38"/>
    </row>
    <row r="37" spans="1:22" ht="15">
      <c r="A37" s="39" t="s">
        <v>10</v>
      </c>
      <c r="B37" s="27" t="s">
        <v>72</v>
      </c>
      <c r="C37" s="28" t="s">
        <v>60</v>
      </c>
      <c r="D37" s="40"/>
      <c r="E37" s="41"/>
      <c r="F37" s="42"/>
      <c r="G37" s="43"/>
      <c r="H37" s="40"/>
      <c r="I37" s="41"/>
      <c r="J37" s="40"/>
      <c r="K37" s="41"/>
      <c r="L37" s="40"/>
      <c r="M37" s="41"/>
      <c r="N37" s="33">
        <v>2</v>
      </c>
      <c r="O37" s="34">
        <v>0</v>
      </c>
      <c r="P37" s="35"/>
      <c r="Q37" s="36"/>
      <c r="R37" s="289">
        <v>1</v>
      </c>
      <c r="S37" s="290"/>
      <c r="T37" s="37"/>
      <c r="U37" s="37"/>
      <c r="V37" s="38"/>
    </row>
    <row r="38" spans="1:22" ht="15">
      <c r="A38" s="39" t="s">
        <v>11</v>
      </c>
      <c r="B38" s="27"/>
      <c r="C38" s="28"/>
      <c r="D38" s="40"/>
      <c r="E38" s="41"/>
      <c r="F38" s="40"/>
      <c r="G38" s="41"/>
      <c r="H38" s="42"/>
      <c r="I38" s="43"/>
      <c r="J38" s="40"/>
      <c r="K38" s="41"/>
      <c r="L38" s="40"/>
      <c r="M38" s="41"/>
      <c r="N38" s="33"/>
      <c r="O38" s="34"/>
      <c r="P38" s="35"/>
      <c r="Q38" s="36"/>
      <c r="R38" s="289"/>
      <c r="S38" s="290"/>
      <c r="T38" s="37"/>
      <c r="U38" s="37"/>
      <c r="V38" s="38"/>
    </row>
    <row r="39" spans="1:22" ht="15.75" thickBot="1">
      <c r="A39" s="39" t="s">
        <v>12</v>
      </c>
      <c r="B39" s="44" t="s">
        <v>107</v>
      </c>
      <c r="C39" s="28" t="s">
        <v>1</v>
      </c>
      <c r="D39" s="40"/>
      <c r="E39" s="41"/>
      <c r="F39" s="40"/>
      <c r="G39" s="41"/>
      <c r="H39" s="40"/>
      <c r="I39" s="41"/>
      <c r="J39" s="42"/>
      <c r="K39" s="43"/>
      <c r="L39" s="40"/>
      <c r="M39" s="41"/>
      <c r="N39" s="33">
        <v>0</v>
      </c>
      <c r="O39" s="34">
        <v>2</v>
      </c>
      <c r="P39" s="35"/>
      <c r="Q39" s="36"/>
      <c r="R39" s="291">
        <v>3</v>
      </c>
      <c r="S39" s="292"/>
      <c r="T39" s="37"/>
      <c r="U39" s="37"/>
      <c r="V39" s="38"/>
    </row>
    <row r="40" spans="1:24" ht="15" thickTop="1">
      <c r="A40" s="45"/>
      <c r="B40" s="46" t="s">
        <v>33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49"/>
      <c r="T40" s="50"/>
      <c r="U40" s="51"/>
      <c r="V40" s="52"/>
      <c r="W40" s="51"/>
      <c r="X40" s="53"/>
    </row>
    <row r="41" spans="1:22" ht="15" thickBot="1">
      <c r="A41" s="54"/>
      <c r="B41" s="55"/>
      <c r="C41" s="56"/>
      <c r="D41" s="128" t="s">
        <v>66</v>
      </c>
      <c r="E41" s="57"/>
      <c r="F41" s="293" t="s">
        <v>21</v>
      </c>
      <c r="G41" s="294"/>
      <c r="H41" s="265" t="s">
        <v>22</v>
      </c>
      <c r="I41" s="266"/>
      <c r="J41" s="293" t="s">
        <v>23</v>
      </c>
      <c r="K41" s="266"/>
      <c r="L41" s="293" t="s">
        <v>24</v>
      </c>
      <c r="M41" s="266"/>
      <c r="N41" s="293" t="s">
        <v>25</v>
      </c>
      <c r="O41" s="266"/>
      <c r="P41" s="267"/>
      <c r="Q41" s="268"/>
      <c r="S41" s="58"/>
      <c r="T41" s="59"/>
      <c r="U41" s="60"/>
      <c r="V41" s="25"/>
    </row>
    <row r="42" spans="1:34" ht="15">
      <c r="A42" s="61" t="s">
        <v>27</v>
      </c>
      <c r="B42" s="62"/>
      <c r="C42" s="62"/>
      <c r="D42" s="129"/>
      <c r="E42" s="64"/>
      <c r="F42" s="299"/>
      <c r="G42" s="300"/>
      <c r="H42" s="301"/>
      <c r="I42" s="302"/>
      <c r="J42" s="301"/>
      <c r="K42" s="302"/>
      <c r="L42" s="301"/>
      <c r="M42" s="302"/>
      <c r="N42" s="295"/>
      <c r="O42" s="296"/>
      <c r="P42" s="65"/>
      <c r="Q42" s="66"/>
      <c r="R42" s="67"/>
      <c r="S42" s="68"/>
      <c r="T42" s="69"/>
      <c r="U42" s="70"/>
      <c r="V42" s="71"/>
      <c r="Y42" s="72"/>
      <c r="Z42" s="73"/>
      <c r="AA42" s="72"/>
      <c r="AB42" s="73"/>
      <c r="AC42" s="72"/>
      <c r="AD42" s="73"/>
      <c r="AE42" s="72"/>
      <c r="AF42" s="73"/>
      <c r="AG42" s="72"/>
      <c r="AH42" s="73"/>
    </row>
    <row r="43" spans="1:34" ht="15">
      <c r="A43" s="61" t="s">
        <v>28</v>
      </c>
      <c r="B43" s="62" t="s">
        <v>72</v>
      </c>
      <c r="C43" s="62" t="s">
        <v>107</v>
      </c>
      <c r="D43" s="130"/>
      <c r="E43" s="64"/>
      <c r="F43" s="297">
        <v>8</v>
      </c>
      <c r="G43" s="298"/>
      <c r="H43" s="297">
        <v>7</v>
      </c>
      <c r="I43" s="298"/>
      <c r="J43" s="297">
        <v>6</v>
      </c>
      <c r="K43" s="298"/>
      <c r="L43" s="297"/>
      <c r="M43" s="298"/>
      <c r="N43" s="297"/>
      <c r="O43" s="298"/>
      <c r="P43" s="65"/>
      <c r="Q43" s="66"/>
      <c r="R43" s="75"/>
      <c r="S43" s="76"/>
      <c r="T43" s="69"/>
      <c r="U43" s="70"/>
      <c r="V43" s="71"/>
      <c r="Y43" s="77"/>
      <c r="Z43" s="78"/>
      <c r="AA43" s="77"/>
      <c r="AB43" s="78"/>
      <c r="AC43" s="77"/>
      <c r="AD43" s="78"/>
      <c r="AE43" s="77"/>
      <c r="AF43" s="78"/>
      <c r="AG43" s="77"/>
      <c r="AH43" s="78"/>
    </row>
    <row r="44" spans="1:34" ht="15.75" thickBot="1">
      <c r="A44" s="61" t="s">
        <v>29</v>
      </c>
      <c r="B44" s="79" t="s">
        <v>106</v>
      </c>
      <c r="C44" s="79" t="s">
        <v>107</v>
      </c>
      <c r="D44" s="131"/>
      <c r="E44" s="57"/>
      <c r="F44" s="303">
        <v>3</v>
      </c>
      <c r="G44" s="304"/>
      <c r="H44" s="303">
        <v>4</v>
      </c>
      <c r="I44" s="304"/>
      <c r="J44" s="303">
        <v>4</v>
      </c>
      <c r="K44" s="304"/>
      <c r="L44" s="303"/>
      <c r="M44" s="304"/>
      <c r="N44" s="303"/>
      <c r="O44" s="304"/>
      <c r="P44" s="65"/>
      <c r="Q44" s="66"/>
      <c r="R44" s="75"/>
      <c r="S44" s="76"/>
      <c r="T44" s="69"/>
      <c r="U44" s="70"/>
      <c r="V44" s="71"/>
      <c r="Y44" s="77"/>
      <c r="Z44" s="78"/>
      <c r="AA44" s="77"/>
      <c r="AB44" s="78"/>
      <c r="AC44" s="77"/>
      <c r="AD44" s="78"/>
      <c r="AE44" s="77"/>
      <c r="AF44" s="78"/>
      <c r="AG44" s="77"/>
      <c r="AH44" s="78"/>
    </row>
    <row r="45" spans="1:34" ht="15">
      <c r="A45" s="61" t="s">
        <v>30</v>
      </c>
      <c r="B45" s="62"/>
      <c r="C45" s="62"/>
      <c r="D45" s="129"/>
      <c r="E45" s="64"/>
      <c r="F45" s="301"/>
      <c r="G45" s="302"/>
      <c r="H45" s="301"/>
      <c r="I45" s="302"/>
      <c r="J45" s="301"/>
      <c r="K45" s="302"/>
      <c r="L45" s="301"/>
      <c r="M45" s="302"/>
      <c r="N45" s="301"/>
      <c r="O45" s="302"/>
      <c r="P45" s="65"/>
      <c r="Q45" s="66"/>
      <c r="R45" s="75"/>
      <c r="S45" s="76"/>
      <c r="T45" s="69"/>
      <c r="U45" s="70"/>
      <c r="V45" s="71"/>
      <c r="Y45" s="77"/>
      <c r="Z45" s="78"/>
      <c r="AA45" s="77"/>
      <c r="AB45" s="78"/>
      <c r="AC45" s="77"/>
      <c r="AD45" s="78"/>
      <c r="AE45" s="77"/>
      <c r="AF45" s="78"/>
      <c r="AG45" s="77"/>
      <c r="AH45" s="78"/>
    </row>
    <row r="46" spans="1:34" ht="15">
      <c r="A46" s="61" t="s">
        <v>31</v>
      </c>
      <c r="B46" s="62" t="s">
        <v>106</v>
      </c>
      <c r="C46" s="62" t="s">
        <v>72</v>
      </c>
      <c r="D46" s="130"/>
      <c r="E46" s="64"/>
      <c r="F46" s="297">
        <v>-6</v>
      </c>
      <c r="G46" s="298"/>
      <c r="H46" s="297">
        <v>-5</v>
      </c>
      <c r="I46" s="298"/>
      <c r="J46" s="307">
        <v>12</v>
      </c>
      <c r="K46" s="308"/>
      <c r="L46" s="297">
        <v>10</v>
      </c>
      <c r="M46" s="298"/>
      <c r="N46" s="297">
        <v>-9</v>
      </c>
      <c r="O46" s="298"/>
      <c r="P46" s="65"/>
      <c r="Q46" s="66"/>
      <c r="R46" s="75"/>
      <c r="S46" s="76"/>
      <c r="T46" s="69"/>
      <c r="U46" s="70"/>
      <c r="V46" s="71"/>
      <c r="Y46" s="77"/>
      <c r="Z46" s="78"/>
      <c r="AA46" s="77"/>
      <c r="AB46" s="78"/>
      <c r="AC46" s="77"/>
      <c r="AD46" s="78"/>
      <c r="AE46" s="77"/>
      <c r="AF46" s="78"/>
      <c r="AG46" s="77"/>
      <c r="AH46" s="78"/>
    </row>
    <row r="47" spans="1:34" ht="15.75" thickBot="1">
      <c r="A47" s="80" t="s">
        <v>32</v>
      </c>
      <c r="B47" s="81"/>
      <c r="C47" s="81"/>
      <c r="D47" s="132"/>
      <c r="E47" s="83"/>
      <c r="F47" s="305"/>
      <c r="G47" s="306"/>
      <c r="H47" s="305"/>
      <c r="I47" s="306"/>
      <c r="J47" s="305"/>
      <c r="K47" s="306"/>
      <c r="L47" s="305"/>
      <c r="M47" s="306"/>
      <c r="N47" s="305"/>
      <c r="O47" s="306"/>
      <c r="P47" s="84"/>
      <c r="Q47" s="85"/>
      <c r="R47" s="86"/>
      <c r="S47" s="16"/>
      <c r="T47" s="69"/>
      <c r="U47" s="70"/>
      <c r="V47" s="71"/>
      <c r="Y47" s="87"/>
      <c r="Z47" s="88"/>
      <c r="AA47" s="87"/>
      <c r="AB47" s="88"/>
      <c r="AC47" s="87"/>
      <c r="AD47" s="88"/>
      <c r="AE47" s="87"/>
      <c r="AF47" s="88"/>
      <c r="AG47" s="87"/>
      <c r="AH47" s="88"/>
    </row>
    <row r="48" ht="15.75" thickBot="1" thickTop="1"/>
    <row r="49" spans="1:19" ht="15.75" thickTop="1">
      <c r="A49" s="3"/>
      <c r="B49" s="4"/>
      <c r="C49" s="5"/>
      <c r="D49" s="5"/>
      <c r="E49" s="5"/>
      <c r="F49" s="6"/>
      <c r="G49" s="5"/>
      <c r="H49" s="7"/>
      <c r="I49" s="8"/>
      <c r="J49" s="271"/>
      <c r="K49" s="271"/>
      <c r="L49" s="271"/>
      <c r="M49" s="272"/>
      <c r="N49" s="9"/>
      <c r="O49" s="10"/>
      <c r="P49" s="273"/>
      <c r="Q49" s="273"/>
      <c r="R49" s="273"/>
      <c r="S49" s="274"/>
    </row>
    <row r="50" spans="1:19" ht="15.75" thickBot="1">
      <c r="A50" s="11"/>
      <c r="B50" s="12"/>
      <c r="C50" s="13"/>
      <c r="D50" s="275"/>
      <c r="E50" s="275"/>
      <c r="F50" s="276"/>
      <c r="G50" s="277"/>
      <c r="H50" s="278"/>
      <c r="I50" s="278"/>
      <c r="J50" s="279"/>
      <c r="K50" s="279"/>
      <c r="L50" s="279"/>
      <c r="M50" s="280"/>
      <c r="N50" s="14"/>
      <c r="O50" s="15"/>
      <c r="P50" s="281"/>
      <c r="Q50" s="281"/>
      <c r="R50" s="281"/>
      <c r="S50" s="282"/>
    </row>
    <row r="51" spans="1:22" ht="15" thickTop="1">
      <c r="A51" s="18"/>
      <c r="B51" s="19"/>
      <c r="C51" s="20"/>
      <c r="D51" s="283"/>
      <c r="E51" s="284"/>
      <c r="F51" s="283"/>
      <c r="G51" s="284"/>
      <c r="H51" s="283"/>
      <c r="I51" s="284"/>
      <c r="J51" s="283"/>
      <c r="K51" s="284"/>
      <c r="L51" s="283"/>
      <c r="M51" s="284"/>
      <c r="N51" s="21"/>
      <c r="O51" s="22"/>
      <c r="P51" s="23"/>
      <c r="Q51" s="24"/>
      <c r="R51" s="285"/>
      <c r="S51" s="286"/>
      <c r="T51" s="287"/>
      <c r="U51" s="288"/>
      <c r="V51" s="25"/>
    </row>
    <row r="52" spans="1:22" ht="15">
      <c r="A52" s="26"/>
      <c r="B52" s="27"/>
      <c r="C52" s="28"/>
      <c r="D52" s="29"/>
      <c r="E52" s="30"/>
      <c r="F52" s="31"/>
      <c r="G52" s="32"/>
      <c r="H52" s="31"/>
      <c r="I52" s="32"/>
      <c r="J52" s="31"/>
      <c r="K52" s="32"/>
      <c r="L52" s="31"/>
      <c r="M52" s="32"/>
      <c r="N52" s="33"/>
      <c r="O52" s="34"/>
      <c r="P52" s="35"/>
      <c r="Q52" s="36"/>
      <c r="R52" s="289"/>
      <c r="S52" s="290"/>
      <c r="T52" s="37"/>
      <c r="U52" s="37"/>
      <c r="V52" s="38"/>
    </row>
    <row r="53" spans="1:22" ht="15">
      <c r="A53" s="39"/>
      <c r="B53" s="27"/>
      <c r="C53" s="28"/>
      <c r="D53" s="40"/>
      <c r="E53" s="41"/>
      <c r="F53" s="42"/>
      <c r="G53" s="43"/>
      <c r="H53" s="40"/>
      <c r="I53" s="41"/>
      <c r="J53" s="40"/>
      <c r="K53" s="41"/>
      <c r="L53" s="40"/>
      <c r="M53" s="41"/>
      <c r="N53" s="33"/>
      <c r="O53" s="34"/>
      <c r="P53" s="35"/>
      <c r="Q53" s="36"/>
      <c r="R53" s="289"/>
      <c r="S53" s="290"/>
      <c r="T53" s="37"/>
      <c r="U53" s="37"/>
      <c r="V53" s="38"/>
    </row>
    <row r="54" spans="1:22" ht="15">
      <c r="A54" s="39"/>
      <c r="B54" s="27"/>
      <c r="C54" s="28"/>
      <c r="D54" s="40"/>
      <c r="E54" s="41"/>
      <c r="F54" s="40"/>
      <c r="G54" s="41"/>
      <c r="H54" s="42"/>
      <c r="I54" s="43"/>
      <c r="J54" s="40"/>
      <c r="K54" s="41"/>
      <c r="L54" s="40"/>
      <c r="M54" s="41"/>
      <c r="N54" s="33"/>
      <c r="O54" s="34"/>
      <c r="P54" s="35"/>
      <c r="Q54" s="36"/>
      <c r="R54" s="289"/>
      <c r="S54" s="290"/>
      <c r="T54" s="37"/>
      <c r="U54" s="37"/>
      <c r="V54" s="38"/>
    </row>
    <row r="55" spans="1:22" ht="15.75" thickBot="1">
      <c r="A55" s="39"/>
      <c r="B55" s="44"/>
      <c r="C55" s="28"/>
      <c r="D55" s="40"/>
      <c r="E55" s="41"/>
      <c r="F55" s="40"/>
      <c r="G55" s="41"/>
      <c r="H55" s="40"/>
      <c r="I55" s="41"/>
      <c r="J55" s="42"/>
      <c r="K55" s="43"/>
      <c r="L55" s="40"/>
      <c r="M55" s="41"/>
      <c r="N55" s="33"/>
      <c r="O55" s="34"/>
      <c r="P55" s="35"/>
      <c r="Q55" s="36"/>
      <c r="R55" s="291"/>
      <c r="S55" s="292"/>
      <c r="T55" s="37"/>
      <c r="U55" s="37"/>
      <c r="V55" s="38"/>
    </row>
    <row r="56" spans="1:24" ht="15" thickTop="1">
      <c r="A56" s="4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9"/>
      <c r="T56" s="50"/>
      <c r="U56" s="51"/>
      <c r="V56" s="52"/>
      <c r="W56" s="51"/>
      <c r="X56" s="53"/>
    </row>
    <row r="57" spans="1:22" ht="15" thickBot="1">
      <c r="A57" s="54"/>
      <c r="B57" s="55"/>
      <c r="C57" s="56"/>
      <c r="D57" s="128"/>
      <c r="E57" s="57"/>
      <c r="F57" s="293"/>
      <c r="G57" s="294"/>
      <c r="H57" s="265"/>
      <c r="I57" s="266"/>
      <c r="J57" s="293"/>
      <c r="K57" s="266"/>
      <c r="L57" s="293"/>
      <c r="M57" s="266"/>
      <c r="N57" s="293"/>
      <c r="O57" s="266"/>
      <c r="P57" s="267"/>
      <c r="Q57" s="268"/>
      <c r="S57" s="58"/>
      <c r="T57" s="59"/>
      <c r="U57" s="60"/>
      <c r="V57" s="25"/>
    </row>
    <row r="58" spans="1:34" ht="15">
      <c r="A58" s="61"/>
      <c r="B58" s="62"/>
      <c r="C58" s="62"/>
      <c r="D58" s="129"/>
      <c r="E58" s="64"/>
      <c r="F58" s="299"/>
      <c r="G58" s="300"/>
      <c r="H58" s="301"/>
      <c r="I58" s="302"/>
      <c r="J58" s="301"/>
      <c r="K58" s="302"/>
      <c r="L58" s="301"/>
      <c r="M58" s="302"/>
      <c r="N58" s="295"/>
      <c r="O58" s="296"/>
      <c r="P58" s="65"/>
      <c r="Q58" s="66"/>
      <c r="R58" s="67"/>
      <c r="S58" s="68"/>
      <c r="T58" s="69"/>
      <c r="U58" s="70"/>
      <c r="V58" s="71"/>
      <c r="Y58" s="72"/>
      <c r="Z58" s="73"/>
      <c r="AA58" s="72"/>
      <c r="AB58" s="73"/>
      <c r="AC58" s="72"/>
      <c r="AD58" s="73"/>
      <c r="AE58" s="72"/>
      <c r="AF58" s="73"/>
      <c r="AG58" s="72"/>
      <c r="AH58" s="73"/>
    </row>
    <row r="59" spans="1:34" ht="15">
      <c r="A59" s="61"/>
      <c r="B59" s="62"/>
      <c r="C59" s="62"/>
      <c r="D59" s="130"/>
      <c r="E59" s="64"/>
      <c r="F59" s="297"/>
      <c r="G59" s="298"/>
      <c r="H59" s="297"/>
      <c r="I59" s="298"/>
      <c r="J59" s="297"/>
      <c r="K59" s="298"/>
      <c r="L59" s="297"/>
      <c r="M59" s="298"/>
      <c r="N59" s="297"/>
      <c r="O59" s="298"/>
      <c r="P59" s="65"/>
      <c r="Q59" s="66"/>
      <c r="R59" s="75"/>
      <c r="S59" s="76"/>
      <c r="T59" s="69"/>
      <c r="U59" s="70"/>
      <c r="V59" s="71"/>
      <c r="Y59" s="77"/>
      <c r="Z59" s="78"/>
      <c r="AA59" s="77"/>
      <c r="AB59" s="78"/>
      <c r="AC59" s="77"/>
      <c r="AD59" s="78"/>
      <c r="AE59" s="77"/>
      <c r="AF59" s="78"/>
      <c r="AG59" s="77"/>
      <c r="AH59" s="78"/>
    </row>
    <row r="60" spans="1:34" ht="15.75" thickBot="1">
      <c r="A60" s="61"/>
      <c r="B60" s="79"/>
      <c r="C60" s="79"/>
      <c r="D60" s="131"/>
      <c r="E60" s="57"/>
      <c r="F60" s="303"/>
      <c r="G60" s="304"/>
      <c r="H60" s="303"/>
      <c r="I60" s="304"/>
      <c r="J60" s="303"/>
      <c r="K60" s="304"/>
      <c r="L60" s="303"/>
      <c r="M60" s="304"/>
      <c r="N60" s="303"/>
      <c r="O60" s="304"/>
      <c r="P60" s="65"/>
      <c r="Q60" s="66"/>
      <c r="R60" s="75"/>
      <c r="S60" s="76"/>
      <c r="T60" s="69"/>
      <c r="U60" s="70"/>
      <c r="V60" s="71"/>
      <c r="Y60" s="77"/>
      <c r="Z60" s="78"/>
      <c r="AA60" s="77"/>
      <c r="AB60" s="78"/>
      <c r="AC60" s="77"/>
      <c r="AD60" s="78"/>
      <c r="AE60" s="77"/>
      <c r="AF60" s="78"/>
      <c r="AG60" s="77"/>
      <c r="AH60" s="78"/>
    </row>
    <row r="61" spans="1:34" ht="15">
      <c r="A61" s="61"/>
      <c r="B61" s="62"/>
      <c r="C61" s="62"/>
      <c r="D61" s="129"/>
      <c r="E61" s="64"/>
      <c r="F61" s="301"/>
      <c r="G61" s="302"/>
      <c r="H61" s="301"/>
      <c r="I61" s="302"/>
      <c r="J61" s="301"/>
      <c r="K61" s="302"/>
      <c r="L61" s="301"/>
      <c r="M61" s="302"/>
      <c r="N61" s="301"/>
      <c r="O61" s="302"/>
      <c r="P61" s="65"/>
      <c r="Q61" s="66"/>
      <c r="R61" s="75"/>
      <c r="S61" s="76"/>
      <c r="T61" s="69"/>
      <c r="U61" s="70"/>
      <c r="V61" s="71"/>
      <c r="Y61" s="77"/>
      <c r="Z61" s="78"/>
      <c r="AA61" s="77"/>
      <c r="AB61" s="78"/>
      <c r="AC61" s="77"/>
      <c r="AD61" s="78"/>
      <c r="AE61" s="77"/>
      <c r="AF61" s="78"/>
      <c r="AG61" s="77"/>
      <c r="AH61" s="78"/>
    </row>
    <row r="62" spans="1:34" ht="15">
      <c r="A62" s="61"/>
      <c r="B62" s="62"/>
      <c r="C62" s="62"/>
      <c r="D62" s="130"/>
      <c r="E62" s="64"/>
      <c r="F62" s="297"/>
      <c r="G62" s="298"/>
      <c r="H62" s="297"/>
      <c r="I62" s="298"/>
      <c r="J62" s="307"/>
      <c r="K62" s="308"/>
      <c r="L62" s="297"/>
      <c r="M62" s="298"/>
      <c r="N62" s="297"/>
      <c r="O62" s="298"/>
      <c r="P62" s="65"/>
      <c r="Q62" s="66"/>
      <c r="R62" s="75"/>
      <c r="S62" s="76"/>
      <c r="T62" s="69"/>
      <c r="U62" s="70"/>
      <c r="V62" s="71"/>
      <c r="Y62" s="77"/>
      <c r="Z62" s="78"/>
      <c r="AA62" s="77"/>
      <c r="AB62" s="78"/>
      <c r="AC62" s="77"/>
      <c r="AD62" s="78"/>
      <c r="AE62" s="77"/>
      <c r="AF62" s="78"/>
      <c r="AG62" s="77"/>
      <c r="AH62" s="78"/>
    </row>
    <row r="63" spans="1:34" ht="15.75" thickBot="1">
      <c r="A63" s="80"/>
      <c r="B63" s="81"/>
      <c r="C63" s="81"/>
      <c r="D63" s="132"/>
      <c r="E63" s="83"/>
      <c r="F63" s="305"/>
      <c r="G63" s="306"/>
      <c r="H63" s="305"/>
      <c r="I63" s="306"/>
      <c r="J63" s="305"/>
      <c r="K63" s="306"/>
      <c r="L63" s="305"/>
      <c r="M63" s="306"/>
      <c r="N63" s="305"/>
      <c r="O63" s="306"/>
      <c r="P63" s="84"/>
      <c r="Q63" s="85"/>
      <c r="R63" s="86"/>
      <c r="S63" s="16"/>
      <c r="T63" s="69"/>
      <c r="U63" s="70"/>
      <c r="V63" s="71"/>
      <c r="Y63" s="87"/>
      <c r="Z63" s="88"/>
      <c r="AA63" s="87"/>
      <c r="AB63" s="88"/>
      <c r="AC63" s="87"/>
      <c r="AD63" s="88"/>
      <c r="AE63" s="87"/>
      <c r="AF63" s="88"/>
      <c r="AG63" s="87"/>
      <c r="AH63" s="88"/>
    </row>
    <row r="64" ht="15" thickTop="1"/>
    <row r="65" spans="1:19" ht="15.75" hidden="1" thickTop="1">
      <c r="A65" s="3"/>
      <c r="B65" s="4"/>
      <c r="C65" s="5"/>
      <c r="D65" s="5"/>
      <c r="E65" s="5"/>
      <c r="F65" s="6"/>
      <c r="G65" s="5"/>
      <c r="H65" s="7"/>
      <c r="I65" s="8"/>
      <c r="J65" s="271"/>
      <c r="K65" s="271"/>
      <c r="L65" s="271"/>
      <c r="M65" s="272"/>
      <c r="N65" s="9"/>
      <c r="O65" s="10"/>
      <c r="P65" s="273"/>
      <c r="Q65" s="273"/>
      <c r="R65" s="273"/>
      <c r="S65" s="274"/>
    </row>
    <row r="66" spans="1:19" ht="15.75" hidden="1" thickBot="1">
      <c r="A66" s="11"/>
      <c r="B66" s="12"/>
      <c r="C66" s="13"/>
      <c r="D66" s="275"/>
      <c r="E66" s="275"/>
      <c r="F66" s="276"/>
      <c r="G66" s="277"/>
      <c r="H66" s="278"/>
      <c r="I66" s="278"/>
      <c r="J66" s="279"/>
      <c r="K66" s="279"/>
      <c r="L66" s="279"/>
      <c r="M66" s="280"/>
      <c r="N66" s="14"/>
      <c r="O66" s="15"/>
      <c r="P66" s="309"/>
      <c r="Q66" s="309"/>
      <c r="R66" s="309"/>
      <c r="S66" s="310"/>
    </row>
    <row r="67" spans="1:22" ht="15" hidden="1" thickTop="1">
      <c r="A67" s="18"/>
      <c r="B67" s="19"/>
      <c r="C67" s="20"/>
      <c r="D67" s="283"/>
      <c r="E67" s="284"/>
      <c r="F67" s="283"/>
      <c r="G67" s="284"/>
      <c r="H67" s="283"/>
      <c r="I67" s="284"/>
      <c r="J67" s="283"/>
      <c r="K67" s="284"/>
      <c r="L67" s="283"/>
      <c r="M67" s="284"/>
      <c r="N67" s="21"/>
      <c r="O67" s="22"/>
      <c r="P67" s="23"/>
      <c r="Q67" s="24"/>
      <c r="R67" s="285"/>
      <c r="S67" s="286"/>
      <c r="T67" s="287"/>
      <c r="U67" s="288"/>
      <c r="V67" s="25"/>
    </row>
    <row r="68" spans="1:22" ht="15" hidden="1">
      <c r="A68" s="26"/>
      <c r="B68" s="27"/>
      <c r="C68" s="28"/>
      <c r="D68" s="29"/>
      <c r="E68" s="30"/>
      <c r="F68" s="31"/>
      <c r="G68" s="32"/>
      <c r="H68" s="31"/>
      <c r="I68" s="32"/>
      <c r="J68" s="31"/>
      <c r="K68" s="32"/>
      <c r="L68" s="31"/>
      <c r="M68" s="32"/>
      <c r="N68" s="33"/>
      <c r="O68" s="34"/>
      <c r="P68" s="35"/>
      <c r="Q68" s="36"/>
      <c r="R68" s="289"/>
      <c r="S68" s="290"/>
      <c r="T68" s="37"/>
      <c r="U68" s="37"/>
      <c r="V68" s="38"/>
    </row>
    <row r="69" spans="1:22" ht="15" hidden="1">
      <c r="A69" s="39"/>
      <c r="B69" s="27"/>
      <c r="C69" s="28"/>
      <c r="D69" s="40"/>
      <c r="E69" s="41"/>
      <c r="F69" s="42"/>
      <c r="G69" s="43"/>
      <c r="H69" s="40"/>
      <c r="I69" s="41"/>
      <c r="J69" s="40"/>
      <c r="K69" s="41"/>
      <c r="L69" s="40"/>
      <c r="M69" s="41"/>
      <c r="N69" s="33"/>
      <c r="O69" s="34"/>
      <c r="P69" s="35"/>
      <c r="Q69" s="36"/>
      <c r="R69" s="289"/>
      <c r="S69" s="290"/>
      <c r="T69" s="37"/>
      <c r="U69" s="37"/>
      <c r="V69" s="38"/>
    </row>
    <row r="70" spans="1:22" ht="15" hidden="1">
      <c r="A70" s="39"/>
      <c r="B70" s="27"/>
      <c r="C70" s="28"/>
      <c r="D70" s="40"/>
      <c r="E70" s="41"/>
      <c r="F70" s="40"/>
      <c r="G70" s="41"/>
      <c r="H70" s="42"/>
      <c r="I70" s="43"/>
      <c r="J70" s="40"/>
      <c r="K70" s="41"/>
      <c r="L70" s="40"/>
      <c r="M70" s="41"/>
      <c r="N70" s="33"/>
      <c r="O70" s="34"/>
      <c r="P70" s="35"/>
      <c r="Q70" s="36"/>
      <c r="R70" s="289"/>
      <c r="S70" s="290"/>
      <c r="T70" s="37"/>
      <c r="U70" s="37"/>
      <c r="V70" s="38"/>
    </row>
    <row r="71" spans="1:22" ht="15.75" hidden="1" thickBot="1">
      <c r="A71" s="39"/>
      <c r="B71" s="44"/>
      <c r="C71" s="28"/>
      <c r="D71" s="40"/>
      <c r="E71" s="41"/>
      <c r="F71" s="40"/>
      <c r="G71" s="41"/>
      <c r="H71" s="40"/>
      <c r="I71" s="41"/>
      <c r="J71" s="42"/>
      <c r="K71" s="43"/>
      <c r="L71" s="40"/>
      <c r="M71" s="41"/>
      <c r="N71" s="33"/>
      <c r="O71" s="34"/>
      <c r="P71" s="35"/>
      <c r="Q71" s="36"/>
      <c r="R71" s="291"/>
      <c r="S71" s="292"/>
      <c r="T71" s="37"/>
      <c r="U71" s="37"/>
      <c r="V71" s="38"/>
    </row>
    <row r="72" spans="1:24" ht="15" hidden="1" thickTop="1">
      <c r="A72" s="45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/>
      <c r="S72" s="49"/>
      <c r="T72" s="50"/>
      <c r="U72" s="51"/>
      <c r="V72" s="52"/>
      <c r="W72" s="51"/>
      <c r="X72" s="53"/>
    </row>
    <row r="73" spans="1:22" ht="15" hidden="1" thickBot="1">
      <c r="A73" s="54"/>
      <c r="B73" s="55"/>
      <c r="C73" s="56"/>
      <c r="D73" s="56"/>
      <c r="E73" s="57"/>
      <c r="F73" s="293"/>
      <c r="G73" s="294"/>
      <c r="H73" s="265"/>
      <c r="I73" s="266"/>
      <c r="J73" s="265"/>
      <c r="K73" s="266"/>
      <c r="L73" s="265"/>
      <c r="M73" s="266"/>
      <c r="N73" s="265"/>
      <c r="O73" s="266"/>
      <c r="P73" s="267"/>
      <c r="Q73" s="268"/>
      <c r="S73" s="58"/>
      <c r="T73" s="59"/>
      <c r="U73" s="60"/>
      <c r="V73" s="25"/>
    </row>
    <row r="74" spans="1:34" ht="15" hidden="1">
      <c r="A74" s="61"/>
      <c r="B74" s="62"/>
      <c r="C74" s="62"/>
      <c r="D74" s="63"/>
      <c r="E74" s="64"/>
      <c r="F74" s="299"/>
      <c r="G74" s="300"/>
      <c r="H74" s="301"/>
      <c r="I74" s="302"/>
      <c r="J74" s="301"/>
      <c r="K74" s="302"/>
      <c r="L74" s="301"/>
      <c r="M74" s="302"/>
      <c r="N74" s="295"/>
      <c r="O74" s="296"/>
      <c r="P74" s="65"/>
      <c r="Q74" s="66"/>
      <c r="R74" s="67"/>
      <c r="S74" s="68"/>
      <c r="T74" s="69"/>
      <c r="U74" s="70"/>
      <c r="V74" s="71"/>
      <c r="Y74" s="72">
        <f aca="true" t="shared" si="0" ref="Y74:Y79">IF(F74="",0,IF(LEFT(F74,1)="-",ABS(F74),(IF(F74&gt;9,F74+2,11))))</f>
        <v>0</v>
      </c>
      <c r="Z74" s="73">
        <f aca="true" t="shared" si="1" ref="Z74:Z79">IF(F74="",0,IF(LEFT(F74,1)="-",(IF(ABS(F74)&gt;9,(ABS(F74)+2),11)),F74))</f>
        <v>0</v>
      </c>
      <c r="AA74" s="72">
        <f aca="true" t="shared" si="2" ref="AA74:AA79">IF(H74="",0,IF(LEFT(H74,1)="-",ABS(H74),(IF(H74&gt;9,H74+2,11))))</f>
        <v>0</v>
      </c>
      <c r="AB74" s="73">
        <f aca="true" t="shared" si="3" ref="AB74:AB79">IF(H74="",0,IF(LEFT(H74,1)="-",(IF(ABS(H74)&gt;9,(ABS(H74)+2),11)),H74))</f>
        <v>0</v>
      </c>
      <c r="AC74" s="72">
        <f aca="true" t="shared" si="4" ref="AC74:AC79">IF(J74="",0,IF(LEFT(J74,1)="-",ABS(J74),(IF(J74&gt;9,J74+2,11))))</f>
        <v>0</v>
      </c>
      <c r="AD74" s="73">
        <f aca="true" t="shared" si="5" ref="AD74:AD79">IF(J74="",0,IF(LEFT(J74,1)="-",(IF(ABS(J74)&gt;9,(ABS(J74)+2),11)),J74))</f>
        <v>0</v>
      </c>
      <c r="AE74" s="72">
        <f aca="true" t="shared" si="6" ref="AE74:AE79">IF(L74="",0,IF(LEFT(L74,1)="-",ABS(L74),(IF(L74&gt;9,L74+2,11))))</f>
        <v>0</v>
      </c>
      <c r="AF74" s="73">
        <f aca="true" t="shared" si="7" ref="AF74:AF79">IF(L74="",0,IF(LEFT(L74,1)="-",(IF(ABS(L74)&gt;9,(ABS(L74)+2),11)),L74))</f>
        <v>0</v>
      </c>
      <c r="AG74" s="72">
        <f aca="true" t="shared" si="8" ref="AG74:AG79">IF(N74="",0,IF(LEFT(N74,1)="-",ABS(N74),(IF(N74&gt;9,N74+2,11))))</f>
        <v>0</v>
      </c>
      <c r="AH74" s="73">
        <f aca="true" t="shared" si="9" ref="AH74:AH79">IF(N74="",0,IF(LEFT(N74,1)="-",(IF(ABS(N74)&gt;9,(ABS(N74)+2),11)),N74))</f>
        <v>0</v>
      </c>
    </row>
    <row r="75" spans="1:34" ht="15" hidden="1">
      <c r="A75" s="61"/>
      <c r="B75" s="62"/>
      <c r="C75" s="62"/>
      <c r="D75" s="74"/>
      <c r="E75" s="64"/>
      <c r="F75" s="297"/>
      <c r="G75" s="298"/>
      <c r="H75" s="297"/>
      <c r="I75" s="298"/>
      <c r="J75" s="297"/>
      <c r="K75" s="298"/>
      <c r="L75" s="297"/>
      <c r="M75" s="298"/>
      <c r="N75" s="297"/>
      <c r="O75" s="298"/>
      <c r="P75" s="65"/>
      <c r="Q75" s="66"/>
      <c r="R75" s="75"/>
      <c r="S75" s="76"/>
      <c r="T75" s="69"/>
      <c r="U75" s="70"/>
      <c r="V75" s="71"/>
      <c r="Y75" s="77">
        <f t="shared" si="0"/>
        <v>0</v>
      </c>
      <c r="Z75" s="78">
        <f t="shared" si="1"/>
        <v>0</v>
      </c>
      <c r="AA75" s="77">
        <f t="shared" si="2"/>
        <v>0</v>
      </c>
      <c r="AB75" s="78">
        <f t="shared" si="3"/>
        <v>0</v>
      </c>
      <c r="AC75" s="77">
        <f t="shared" si="4"/>
        <v>0</v>
      </c>
      <c r="AD75" s="78">
        <f t="shared" si="5"/>
        <v>0</v>
      </c>
      <c r="AE75" s="77">
        <f t="shared" si="6"/>
        <v>0</v>
      </c>
      <c r="AF75" s="78">
        <f t="shared" si="7"/>
        <v>0</v>
      </c>
      <c r="AG75" s="77">
        <f t="shared" si="8"/>
        <v>0</v>
      </c>
      <c r="AH75" s="78">
        <f t="shared" si="9"/>
        <v>0</v>
      </c>
    </row>
    <row r="76" spans="1:34" ht="15.75" hidden="1" thickBot="1">
      <c r="A76" s="61"/>
      <c r="B76" s="79"/>
      <c r="C76" s="79"/>
      <c r="D76" s="56"/>
      <c r="E76" s="57"/>
      <c r="F76" s="303"/>
      <c r="G76" s="304"/>
      <c r="H76" s="303"/>
      <c r="I76" s="304"/>
      <c r="J76" s="303"/>
      <c r="K76" s="304"/>
      <c r="L76" s="303"/>
      <c r="M76" s="304"/>
      <c r="N76" s="303"/>
      <c r="O76" s="304"/>
      <c r="P76" s="65"/>
      <c r="Q76" s="66"/>
      <c r="R76" s="75"/>
      <c r="S76" s="76"/>
      <c r="T76" s="69"/>
      <c r="U76" s="70"/>
      <c r="V76" s="71"/>
      <c r="Y76" s="77">
        <f t="shared" si="0"/>
        <v>0</v>
      </c>
      <c r="Z76" s="78">
        <f t="shared" si="1"/>
        <v>0</v>
      </c>
      <c r="AA76" s="77">
        <f t="shared" si="2"/>
        <v>0</v>
      </c>
      <c r="AB76" s="78">
        <f t="shared" si="3"/>
        <v>0</v>
      </c>
      <c r="AC76" s="77">
        <f t="shared" si="4"/>
        <v>0</v>
      </c>
      <c r="AD76" s="78">
        <f t="shared" si="5"/>
        <v>0</v>
      </c>
      <c r="AE76" s="77">
        <f t="shared" si="6"/>
        <v>0</v>
      </c>
      <c r="AF76" s="78">
        <f t="shared" si="7"/>
        <v>0</v>
      </c>
      <c r="AG76" s="77">
        <f t="shared" si="8"/>
        <v>0</v>
      </c>
      <c r="AH76" s="78">
        <f t="shared" si="9"/>
        <v>0</v>
      </c>
    </row>
    <row r="77" spans="1:34" ht="15" hidden="1">
      <c r="A77" s="61"/>
      <c r="B77" s="62"/>
      <c r="C77" s="62"/>
      <c r="D77" s="63"/>
      <c r="E77" s="64"/>
      <c r="F77" s="301"/>
      <c r="G77" s="302"/>
      <c r="H77" s="301"/>
      <c r="I77" s="302"/>
      <c r="J77" s="301"/>
      <c r="K77" s="302"/>
      <c r="L77" s="301"/>
      <c r="M77" s="302"/>
      <c r="N77" s="301"/>
      <c r="O77" s="302"/>
      <c r="P77" s="65"/>
      <c r="Q77" s="66"/>
      <c r="R77" s="75"/>
      <c r="S77" s="76"/>
      <c r="T77" s="69"/>
      <c r="U77" s="70"/>
      <c r="V77" s="71"/>
      <c r="Y77" s="77">
        <f t="shared" si="0"/>
        <v>0</v>
      </c>
      <c r="Z77" s="78">
        <f t="shared" si="1"/>
        <v>0</v>
      </c>
      <c r="AA77" s="77">
        <f t="shared" si="2"/>
        <v>0</v>
      </c>
      <c r="AB77" s="78">
        <f t="shared" si="3"/>
        <v>0</v>
      </c>
      <c r="AC77" s="77">
        <f t="shared" si="4"/>
        <v>0</v>
      </c>
      <c r="AD77" s="78">
        <f t="shared" si="5"/>
        <v>0</v>
      </c>
      <c r="AE77" s="77">
        <f t="shared" si="6"/>
        <v>0</v>
      </c>
      <c r="AF77" s="78">
        <f t="shared" si="7"/>
        <v>0</v>
      </c>
      <c r="AG77" s="77">
        <f t="shared" si="8"/>
        <v>0</v>
      </c>
      <c r="AH77" s="78">
        <f t="shared" si="9"/>
        <v>0</v>
      </c>
    </row>
    <row r="78" spans="1:34" ht="15" hidden="1">
      <c r="A78" s="61"/>
      <c r="B78" s="62"/>
      <c r="C78" s="62"/>
      <c r="D78" s="74"/>
      <c r="E78" s="64"/>
      <c r="F78" s="297"/>
      <c r="G78" s="298"/>
      <c r="H78" s="297"/>
      <c r="I78" s="298"/>
      <c r="J78" s="307"/>
      <c r="K78" s="308"/>
      <c r="L78" s="297"/>
      <c r="M78" s="298"/>
      <c r="N78" s="297"/>
      <c r="O78" s="298"/>
      <c r="P78" s="65"/>
      <c r="Q78" s="66"/>
      <c r="R78" s="75"/>
      <c r="S78" s="76"/>
      <c r="T78" s="69"/>
      <c r="U78" s="70"/>
      <c r="V78" s="71"/>
      <c r="Y78" s="77">
        <f t="shared" si="0"/>
        <v>0</v>
      </c>
      <c r="Z78" s="78">
        <f t="shared" si="1"/>
        <v>0</v>
      </c>
      <c r="AA78" s="77">
        <f t="shared" si="2"/>
        <v>0</v>
      </c>
      <c r="AB78" s="78">
        <f t="shared" si="3"/>
        <v>0</v>
      </c>
      <c r="AC78" s="77">
        <f t="shared" si="4"/>
        <v>0</v>
      </c>
      <c r="AD78" s="78">
        <f t="shared" si="5"/>
        <v>0</v>
      </c>
      <c r="AE78" s="77">
        <f t="shared" si="6"/>
        <v>0</v>
      </c>
      <c r="AF78" s="78">
        <f t="shared" si="7"/>
        <v>0</v>
      </c>
      <c r="AG78" s="77">
        <f t="shared" si="8"/>
        <v>0</v>
      </c>
      <c r="AH78" s="78">
        <f t="shared" si="9"/>
        <v>0</v>
      </c>
    </row>
    <row r="79" spans="1:34" ht="15.75" hidden="1" thickBot="1">
      <c r="A79" s="80"/>
      <c r="B79" s="81"/>
      <c r="C79" s="81"/>
      <c r="D79" s="82"/>
      <c r="E79" s="83"/>
      <c r="F79" s="305"/>
      <c r="G79" s="306"/>
      <c r="H79" s="305"/>
      <c r="I79" s="306"/>
      <c r="J79" s="305"/>
      <c r="K79" s="306"/>
      <c r="L79" s="305"/>
      <c r="M79" s="306"/>
      <c r="N79" s="305"/>
      <c r="O79" s="306"/>
      <c r="P79" s="84"/>
      <c r="Q79" s="85"/>
      <c r="R79" s="86"/>
      <c r="S79" s="16"/>
      <c r="T79" s="69"/>
      <c r="U79" s="70"/>
      <c r="V79" s="71"/>
      <c r="Y79" s="87">
        <f t="shared" si="0"/>
        <v>0</v>
      </c>
      <c r="Z79" s="88">
        <f t="shared" si="1"/>
        <v>0</v>
      </c>
      <c r="AA79" s="87">
        <f t="shared" si="2"/>
        <v>0</v>
      </c>
      <c r="AB79" s="88">
        <f t="shared" si="3"/>
        <v>0</v>
      </c>
      <c r="AC79" s="87">
        <f t="shared" si="4"/>
        <v>0</v>
      </c>
      <c r="AD79" s="88">
        <f t="shared" si="5"/>
        <v>0</v>
      </c>
      <c r="AE79" s="87">
        <f t="shared" si="6"/>
        <v>0</v>
      </c>
      <c r="AF79" s="88">
        <f t="shared" si="7"/>
        <v>0</v>
      </c>
      <c r="AG79" s="87">
        <f t="shared" si="8"/>
        <v>0</v>
      </c>
      <c r="AH79" s="88">
        <f t="shared" si="9"/>
        <v>0</v>
      </c>
    </row>
    <row r="80" ht="15.75" hidden="1" thickBot="1" thickTop="1"/>
    <row r="81" spans="1:19" ht="15.75" hidden="1" thickTop="1">
      <c r="A81" s="3"/>
      <c r="B81" s="4"/>
      <c r="C81" s="5"/>
      <c r="D81" s="5"/>
      <c r="E81" s="5"/>
      <c r="F81" s="6"/>
      <c r="G81" s="5"/>
      <c r="H81" s="7"/>
      <c r="I81" s="8"/>
      <c r="J81" s="271"/>
      <c r="K81" s="271"/>
      <c r="L81" s="271"/>
      <c r="M81" s="272"/>
      <c r="N81" s="9"/>
      <c r="O81" s="10"/>
      <c r="P81" s="273"/>
      <c r="Q81" s="273"/>
      <c r="R81" s="273"/>
      <c r="S81" s="274"/>
    </row>
    <row r="82" spans="1:19" ht="15.75" hidden="1" thickBot="1">
      <c r="A82" s="11"/>
      <c r="B82" s="12"/>
      <c r="C82" s="13"/>
      <c r="D82" s="275"/>
      <c r="E82" s="275"/>
      <c r="F82" s="276"/>
      <c r="G82" s="277"/>
      <c r="H82" s="278"/>
      <c r="I82" s="278"/>
      <c r="J82" s="279"/>
      <c r="K82" s="279"/>
      <c r="L82" s="279"/>
      <c r="M82" s="280"/>
      <c r="N82" s="14"/>
      <c r="O82" s="15"/>
      <c r="P82" s="309"/>
      <c r="Q82" s="309"/>
      <c r="R82" s="309"/>
      <c r="S82" s="310"/>
    </row>
    <row r="83" spans="1:22" ht="15" hidden="1" thickTop="1">
      <c r="A83" s="18"/>
      <c r="B83" s="19"/>
      <c r="C83" s="20"/>
      <c r="D83" s="283"/>
      <c r="E83" s="284"/>
      <c r="F83" s="283"/>
      <c r="G83" s="284"/>
      <c r="H83" s="283"/>
      <c r="I83" s="284"/>
      <c r="J83" s="283"/>
      <c r="K83" s="284"/>
      <c r="L83" s="283"/>
      <c r="M83" s="284"/>
      <c r="N83" s="21"/>
      <c r="O83" s="22"/>
      <c r="P83" s="23"/>
      <c r="Q83" s="24"/>
      <c r="R83" s="285"/>
      <c r="S83" s="286"/>
      <c r="T83" s="287"/>
      <c r="U83" s="288"/>
      <c r="V83" s="25"/>
    </row>
    <row r="84" spans="1:22" ht="15" hidden="1">
      <c r="A84" s="26"/>
      <c r="B84" s="27"/>
      <c r="C84" s="28"/>
      <c r="D84" s="29"/>
      <c r="E84" s="30"/>
      <c r="F84" s="31"/>
      <c r="G84" s="32"/>
      <c r="H84" s="31"/>
      <c r="I84" s="32"/>
      <c r="J84" s="31"/>
      <c r="K84" s="32"/>
      <c r="L84" s="31"/>
      <c r="M84" s="32"/>
      <c r="N84" s="33"/>
      <c r="O84" s="34"/>
      <c r="P84" s="35"/>
      <c r="Q84" s="36"/>
      <c r="R84" s="289"/>
      <c r="S84" s="290"/>
      <c r="T84" s="37"/>
      <c r="U84" s="37"/>
      <c r="V84" s="38"/>
    </row>
    <row r="85" spans="1:22" ht="15" hidden="1">
      <c r="A85" s="39"/>
      <c r="B85" s="27"/>
      <c r="C85" s="28"/>
      <c r="D85" s="40"/>
      <c r="E85" s="41"/>
      <c r="F85" s="42"/>
      <c r="G85" s="43"/>
      <c r="H85" s="40"/>
      <c r="I85" s="41"/>
      <c r="J85" s="40"/>
      <c r="K85" s="41"/>
      <c r="L85" s="40"/>
      <c r="M85" s="41"/>
      <c r="N85" s="33"/>
      <c r="O85" s="34"/>
      <c r="P85" s="35"/>
      <c r="Q85" s="36"/>
      <c r="R85" s="289"/>
      <c r="S85" s="290"/>
      <c r="T85" s="37"/>
      <c r="U85" s="37"/>
      <c r="V85" s="38"/>
    </row>
    <row r="86" spans="1:22" ht="15" hidden="1">
      <c r="A86" s="39"/>
      <c r="B86" s="27"/>
      <c r="C86" s="28"/>
      <c r="D86" s="40"/>
      <c r="E86" s="41"/>
      <c r="F86" s="40"/>
      <c r="G86" s="41"/>
      <c r="H86" s="42"/>
      <c r="I86" s="43"/>
      <c r="J86" s="40"/>
      <c r="K86" s="41"/>
      <c r="L86" s="40"/>
      <c r="M86" s="41"/>
      <c r="N86" s="33"/>
      <c r="O86" s="34"/>
      <c r="P86" s="35"/>
      <c r="Q86" s="36"/>
      <c r="R86" s="289"/>
      <c r="S86" s="290"/>
      <c r="T86" s="37"/>
      <c r="U86" s="37"/>
      <c r="V86" s="38"/>
    </row>
    <row r="87" spans="1:22" ht="15.75" hidden="1" thickBot="1">
      <c r="A87" s="39"/>
      <c r="B87" s="44"/>
      <c r="C87" s="28"/>
      <c r="D87" s="40"/>
      <c r="E87" s="41"/>
      <c r="F87" s="40"/>
      <c r="G87" s="41"/>
      <c r="H87" s="40"/>
      <c r="I87" s="41"/>
      <c r="J87" s="42"/>
      <c r="K87" s="43"/>
      <c r="L87" s="40"/>
      <c r="M87" s="41"/>
      <c r="N87" s="33"/>
      <c r="O87" s="34"/>
      <c r="P87" s="35"/>
      <c r="Q87" s="36"/>
      <c r="R87" s="291"/>
      <c r="S87" s="292"/>
      <c r="T87" s="37"/>
      <c r="U87" s="37"/>
      <c r="V87" s="38"/>
    </row>
    <row r="88" spans="1:24" ht="15" hidden="1" thickTop="1">
      <c r="A88" s="45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49"/>
      <c r="T88" s="50"/>
      <c r="U88" s="51"/>
      <c r="V88" s="52"/>
      <c r="W88" s="51"/>
      <c r="X88" s="53"/>
    </row>
    <row r="89" spans="1:22" ht="15" hidden="1" thickBot="1">
      <c r="A89" s="54"/>
      <c r="B89" s="55"/>
      <c r="C89" s="56"/>
      <c r="D89" s="56"/>
      <c r="E89" s="57"/>
      <c r="F89" s="293"/>
      <c r="G89" s="294"/>
      <c r="H89" s="265"/>
      <c r="I89" s="266"/>
      <c r="J89" s="265"/>
      <c r="K89" s="266"/>
      <c r="L89" s="265"/>
      <c r="M89" s="266"/>
      <c r="N89" s="265"/>
      <c r="O89" s="266"/>
      <c r="P89" s="267"/>
      <c r="Q89" s="268"/>
      <c r="S89" s="58"/>
      <c r="T89" s="59"/>
      <c r="U89" s="60"/>
      <c r="V89" s="25"/>
    </row>
    <row r="90" spans="1:34" ht="15" hidden="1">
      <c r="A90" s="61"/>
      <c r="B90" s="62"/>
      <c r="C90" s="62"/>
      <c r="D90" s="63"/>
      <c r="E90" s="64"/>
      <c r="F90" s="299"/>
      <c r="G90" s="300"/>
      <c r="H90" s="301"/>
      <c r="I90" s="302"/>
      <c r="J90" s="301"/>
      <c r="K90" s="302"/>
      <c r="L90" s="301"/>
      <c r="M90" s="302"/>
      <c r="N90" s="295"/>
      <c r="O90" s="296"/>
      <c r="P90" s="65"/>
      <c r="Q90" s="66"/>
      <c r="R90" s="67"/>
      <c r="S90" s="68"/>
      <c r="T90" s="69"/>
      <c r="U90" s="70"/>
      <c r="V90" s="71"/>
      <c r="Y90" s="72">
        <f aca="true" t="shared" si="10" ref="Y90:Y95">IF(F90="",0,IF(LEFT(F90,1)="-",ABS(F90),(IF(F90&gt;9,F90+2,11))))</f>
        <v>0</v>
      </c>
      <c r="Z90" s="73">
        <f aca="true" t="shared" si="11" ref="Z90:Z95">IF(F90="",0,IF(LEFT(F90,1)="-",(IF(ABS(F90)&gt;9,(ABS(F90)+2),11)),F90))</f>
        <v>0</v>
      </c>
      <c r="AA90" s="72">
        <f aca="true" t="shared" si="12" ref="AA90:AA95">IF(H90="",0,IF(LEFT(H90,1)="-",ABS(H90),(IF(H90&gt;9,H90+2,11))))</f>
        <v>0</v>
      </c>
      <c r="AB90" s="73">
        <f aca="true" t="shared" si="13" ref="AB90:AB95">IF(H90="",0,IF(LEFT(H90,1)="-",(IF(ABS(H90)&gt;9,(ABS(H90)+2),11)),H90))</f>
        <v>0</v>
      </c>
      <c r="AC90" s="72">
        <f aca="true" t="shared" si="14" ref="AC90:AC95">IF(J90="",0,IF(LEFT(J90,1)="-",ABS(J90),(IF(J90&gt;9,J90+2,11))))</f>
        <v>0</v>
      </c>
      <c r="AD90" s="73">
        <f aca="true" t="shared" si="15" ref="AD90:AD95">IF(J90="",0,IF(LEFT(J90,1)="-",(IF(ABS(J90)&gt;9,(ABS(J90)+2),11)),J90))</f>
        <v>0</v>
      </c>
      <c r="AE90" s="72">
        <f aca="true" t="shared" si="16" ref="AE90:AE95">IF(L90="",0,IF(LEFT(L90,1)="-",ABS(L90),(IF(L90&gt;9,L90+2,11))))</f>
        <v>0</v>
      </c>
      <c r="AF90" s="73">
        <f aca="true" t="shared" si="17" ref="AF90:AF95">IF(L90="",0,IF(LEFT(L90,1)="-",(IF(ABS(L90)&gt;9,(ABS(L90)+2),11)),L90))</f>
        <v>0</v>
      </c>
      <c r="AG90" s="72">
        <f aca="true" t="shared" si="18" ref="AG90:AG95">IF(N90="",0,IF(LEFT(N90,1)="-",ABS(N90),(IF(N90&gt;9,N90+2,11))))</f>
        <v>0</v>
      </c>
      <c r="AH90" s="73">
        <f aca="true" t="shared" si="19" ref="AH90:AH95">IF(N90="",0,IF(LEFT(N90,1)="-",(IF(ABS(N90)&gt;9,(ABS(N90)+2),11)),N90))</f>
        <v>0</v>
      </c>
    </row>
    <row r="91" spans="1:34" ht="15" hidden="1">
      <c r="A91" s="61"/>
      <c r="B91" s="62"/>
      <c r="C91" s="62"/>
      <c r="D91" s="74"/>
      <c r="E91" s="64"/>
      <c r="F91" s="297"/>
      <c r="G91" s="298"/>
      <c r="H91" s="297"/>
      <c r="I91" s="298"/>
      <c r="J91" s="297"/>
      <c r="K91" s="298"/>
      <c r="L91" s="297"/>
      <c r="M91" s="298"/>
      <c r="N91" s="297"/>
      <c r="O91" s="298"/>
      <c r="P91" s="65"/>
      <c r="Q91" s="66"/>
      <c r="R91" s="75"/>
      <c r="S91" s="76"/>
      <c r="T91" s="69"/>
      <c r="U91" s="70"/>
      <c r="V91" s="71"/>
      <c r="Y91" s="77">
        <f t="shared" si="10"/>
        <v>0</v>
      </c>
      <c r="Z91" s="78">
        <f t="shared" si="11"/>
        <v>0</v>
      </c>
      <c r="AA91" s="77">
        <f t="shared" si="12"/>
        <v>0</v>
      </c>
      <c r="AB91" s="78">
        <f t="shared" si="13"/>
        <v>0</v>
      </c>
      <c r="AC91" s="77">
        <f t="shared" si="14"/>
        <v>0</v>
      </c>
      <c r="AD91" s="78">
        <f t="shared" si="15"/>
        <v>0</v>
      </c>
      <c r="AE91" s="77">
        <f t="shared" si="16"/>
        <v>0</v>
      </c>
      <c r="AF91" s="78">
        <f t="shared" si="17"/>
        <v>0</v>
      </c>
      <c r="AG91" s="77">
        <f t="shared" si="18"/>
        <v>0</v>
      </c>
      <c r="AH91" s="78">
        <f t="shared" si="19"/>
        <v>0</v>
      </c>
    </row>
    <row r="92" spans="1:34" ht="15.75" hidden="1" thickBot="1">
      <c r="A92" s="61"/>
      <c r="B92" s="79"/>
      <c r="C92" s="79"/>
      <c r="D92" s="56"/>
      <c r="E92" s="57"/>
      <c r="F92" s="303"/>
      <c r="G92" s="304"/>
      <c r="H92" s="303"/>
      <c r="I92" s="304"/>
      <c r="J92" s="303"/>
      <c r="K92" s="304"/>
      <c r="L92" s="303"/>
      <c r="M92" s="304"/>
      <c r="N92" s="303"/>
      <c r="O92" s="304"/>
      <c r="P92" s="65"/>
      <c r="Q92" s="66"/>
      <c r="R92" s="75"/>
      <c r="S92" s="76"/>
      <c r="T92" s="69"/>
      <c r="U92" s="70"/>
      <c r="V92" s="71"/>
      <c r="Y92" s="77">
        <f t="shared" si="10"/>
        <v>0</v>
      </c>
      <c r="Z92" s="78">
        <f t="shared" si="11"/>
        <v>0</v>
      </c>
      <c r="AA92" s="77">
        <f t="shared" si="12"/>
        <v>0</v>
      </c>
      <c r="AB92" s="78">
        <f t="shared" si="13"/>
        <v>0</v>
      </c>
      <c r="AC92" s="77">
        <f t="shared" si="14"/>
        <v>0</v>
      </c>
      <c r="AD92" s="78">
        <f t="shared" si="15"/>
        <v>0</v>
      </c>
      <c r="AE92" s="77">
        <f t="shared" si="16"/>
        <v>0</v>
      </c>
      <c r="AF92" s="78">
        <f t="shared" si="17"/>
        <v>0</v>
      </c>
      <c r="AG92" s="77">
        <f t="shared" si="18"/>
        <v>0</v>
      </c>
      <c r="AH92" s="78">
        <f t="shared" si="19"/>
        <v>0</v>
      </c>
    </row>
    <row r="93" spans="1:34" ht="15" hidden="1">
      <c r="A93" s="61"/>
      <c r="B93" s="62"/>
      <c r="C93" s="62"/>
      <c r="D93" s="63"/>
      <c r="E93" s="64"/>
      <c r="F93" s="301"/>
      <c r="G93" s="302"/>
      <c r="H93" s="301"/>
      <c r="I93" s="302"/>
      <c r="J93" s="301"/>
      <c r="K93" s="302"/>
      <c r="L93" s="301"/>
      <c r="M93" s="302"/>
      <c r="N93" s="301"/>
      <c r="O93" s="302"/>
      <c r="P93" s="65"/>
      <c r="Q93" s="66"/>
      <c r="R93" s="75"/>
      <c r="S93" s="76"/>
      <c r="T93" s="69"/>
      <c r="U93" s="70"/>
      <c r="V93" s="71"/>
      <c r="Y93" s="77">
        <f t="shared" si="10"/>
        <v>0</v>
      </c>
      <c r="Z93" s="78">
        <f t="shared" si="11"/>
        <v>0</v>
      </c>
      <c r="AA93" s="77">
        <f t="shared" si="12"/>
        <v>0</v>
      </c>
      <c r="AB93" s="78">
        <f t="shared" si="13"/>
        <v>0</v>
      </c>
      <c r="AC93" s="77">
        <f t="shared" si="14"/>
        <v>0</v>
      </c>
      <c r="AD93" s="78">
        <f t="shared" si="15"/>
        <v>0</v>
      </c>
      <c r="AE93" s="77">
        <f t="shared" si="16"/>
        <v>0</v>
      </c>
      <c r="AF93" s="78">
        <f t="shared" si="17"/>
        <v>0</v>
      </c>
      <c r="AG93" s="77">
        <f t="shared" si="18"/>
        <v>0</v>
      </c>
      <c r="AH93" s="78">
        <f t="shared" si="19"/>
        <v>0</v>
      </c>
    </row>
    <row r="94" spans="1:34" ht="15" hidden="1">
      <c r="A94" s="61"/>
      <c r="B94" s="62"/>
      <c r="C94" s="62"/>
      <c r="D94" s="74"/>
      <c r="E94" s="64"/>
      <c r="F94" s="297"/>
      <c r="G94" s="298"/>
      <c r="H94" s="297"/>
      <c r="I94" s="298"/>
      <c r="J94" s="307"/>
      <c r="K94" s="308"/>
      <c r="L94" s="297"/>
      <c r="M94" s="298"/>
      <c r="N94" s="297"/>
      <c r="O94" s="298"/>
      <c r="P94" s="65"/>
      <c r="Q94" s="66"/>
      <c r="R94" s="75"/>
      <c r="S94" s="76"/>
      <c r="T94" s="69"/>
      <c r="U94" s="70"/>
      <c r="V94" s="71"/>
      <c r="Y94" s="77">
        <f t="shared" si="10"/>
        <v>0</v>
      </c>
      <c r="Z94" s="78">
        <f t="shared" si="11"/>
        <v>0</v>
      </c>
      <c r="AA94" s="77">
        <f t="shared" si="12"/>
        <v>0</v>
      </c>
      <c r="AB94" s="78">
        <f t="shared" si="13"/>
        <v>0</v>
      </c>
      <c r="AC94" s="77">
        <f t="shared" si="14"/>
        <v>0</v>
      </c>
      <c r="AD94" s="78">
        <f t="shared" si="15"/>
        <v>0</v>
      </c>
      <c r="AE94" s="77">
        <f t="shared" si="16"/>
        <v>0</v>
      </c>
      <c r="AF94" s="78">
        <f t="shared" si="17"/>
        <v>0</v>
      </c>
      <c r="AG94" s="77">
        <f t="shared" si="18"/>
        <v>0</v>
      </c>
      <c r="AH94" s="78">
        <f t="shared" si="19"/>
        <v>0</v>
      </c>
    </row>
    <row r="95" spans="1:34" ht="15.75" hidden="1" thickBot="1">
      <c r="A95" s="80"/>
      <c r="B95" s="81"/>
      <c r="C95" s="81"/>
      <c r="D95" s="82"/>
      <c r="E95" s="83"/>
      <c r="F95" s="305"/>
      <c r="G95" s="306"/>
      <c r="H95" s="305"/>
      <c r="I95" s="306"/>
      <c r="J95" s="305"/>
      <c r="K95" s="306"/>
      <c r="L95" s="305"/>
      <c r="M95" s="306"/>
      <c r="N95" s="305"/>
      <c r="O95" s="306"/>
      <c r="P95" s="84"/>
      <c r="Q95" s="85"/>
      <c r="R95" s="86"/>
      <c r="S95" s="16"/>
      <c r="T95" s="69"/>
      <c r="U95" s="70"/>
      <c r="V95" s="71"/>
      <c r="Y95" s="87">
        <f t="shared" si="10"/>
        <v>0</v>
      </c>
      <c r="Z95" s="88">
        <f t="shared" si="11"/>
        <v>0</v>
      </c>
      <c r="AA95" s="87">
        <f t="shared" si="12"/>
        <v>0</v>
      </c>
      <c r="AB95" s="88">
        <f t="shared" si="13"/>
        <v>0</v>
      </c>
      <c r="AC95" s="87">
        <f t="shared" si="14"/>
        <v>0</v>
      </c>
      <c r="AD95" s="88">
        <f t="shared" si="15"/>
        <v>0</v>
      </c>
      <c r="AE95" s="87">
        <f t="shared" si="16"/>
        <v>0</v>
      </c>
      <c r="AF95" s="88">
        <f t="shared" si="17"/>
        <v>0</v>
      </c>
      <c r="AG95" s="87">
        <f t="shared" si="18"/>
        <v>0</v>
      </c>
      <c r="AH95" s="88">
        <f t="shared" si="19"/>
        <v>0</v>
      </c>
    </row>
    <row r="96" ht="15.75" hidden="1" thickBot="1" thickTop="1"/>
    <row r="97" spans="1:19" ht="15.75" hidden="1" thickTop="1">
      <c r="A97" s="3"/>
      <c r="B97" s="4"/>
      <c r="C97" s="5"/>
      <c r="D97" s="5"/>
      <c r="E97" s="5"/>
      <c r="F97" s="6"/>
      <c r="G97" s="5"/>
      <c r="H97" s="7"/>
      <c r="I97" s="8"/>
      <c r="J97" s="271"/>
      <c r="K97" s="271"/>
      <c r="L97" s="271"/>
      <c r="M97" s="272"/>
      <c r="N97" s="9"/>
      <c r="O97" s="10"/>
      <c r="P97" s="273"/>
      <c r="Q97" s="273"/>
      <c r="R97" s="273"/>
      <c r="S97" s="274"/>
    </row>
    <row r="98" spans="1:19" ht="15.75" hidden="1" thickBot="1">
      <c r="A98" s="11"/>
      <c r="B98" s="12"/>
      <c r="C98" s="13"/>
      <c r="D98" s="275"/>
      <c r="E98" s="275"/>
      <c r="F98" s="276"/>
      <c r="G98" s="277"/>
      <c r="H98" s="278"/>
      <c r="I98" s="278"/>
      <c r="J98" s="279"/>
      <c r="K98" s="279"/>
      <c r="L98" s="279"/>
      <c r="M98" s="280"/>
      <c r="N98" s="14"/>
      <c r="O98" s="15"/>
      <c r="P98" s="309"/>
      <c r="Q98" s="309"/>
      <c r="R98" s="309"/>
      <c r="S98" s="310"/>
    </row>
    <row r="99" spans="1:22" ht="15" hidden="1" thickTop="1">
      <c r="A99" s="18"/>
      <c r="B99" s="19"/>
      <c r="C99" s="20"/>
      <c r="D99" s="283"/>
      <c r="E99" s="284"/>
      <c r="F99" s="283"/>
      <c r="G99" s="284"/>
      <c r="H99" s="283"/>
      <c r="I99" s="284"/>
      <c r="J99" s="283"/>
      <c r="K99" s="284"/>
      <c r="L99" s="283"/>
      <c r="M99" s="284"/>
      <c r="N99" s="21"/>
      <c r="O99" s="22"/>
      <c r="P99" s="23"/>
      <c r="Q99" s="24"/>
      <c r="R99" s="285"/>
      <c r="S99" s="286"/>
      <c r="T99" s="287"/>
      <c r="U99" s="288"/>
      <c r="V99" s="25"/>
    </row>
    <row r="100" spans="1:22" ht="15" hidden="1">
      <c r="A100" s="26"/>
      <c r="B100" s="27"/>
      <c r="C100" s="28"/>
      <c r="D100" s="29"/>
      <c r="E100" s="30"/>
      <c r="F100" s="31"/>
      <c r="G100" s="32"/>
      <c r="H100" s="31"/>
      <c r="I100" s="32"/>
      <c r="J100" s="31"/>
      <c r="K100" s="32"/>
      <c r="L100" s="31"/>
      <c r="M100" s="32"/>
      <c r="N100" s="33"/>
      <c r="O100" s="34"/>
      <c r="P100" s="35"/>
      <c r="Q100" s="36"/>
      <c r="R100" s="289"/>
      <c r="S100" s="290"/>
      <c r="T100" s="37"/>
      <c r="U100" s="37"/>
      <c r="V100" s="38"/>
    </row>
    <row r="101" spans="1:22" ht="15" hidden="1">
      <c r="A101" s="39"/>
      <c r="B101" s="27"/>
      <c r="C101" s="28"/>
      <c r="D101" s="40"/>
      <c r="E101" s="41"/>
      <c r="F101" s="42"/>
      <c r="G101" s="43"/>
      <c r="H101" s="40"/>
      <c r="I101" s="41"/>
      <c r="J101" s="40"/>
      <c r="K101" s="41"/>
      <c r="L101" s="40"/>
      <c r="M101" s="41"/>
      <c r="N101" s="33"/>
      <c r="O101" s="34"/>
      <c r="P101" s="35"/>
      <c r="Q101" s="36"/>
      <c r="R101" s="289"/>
      <c r="S101" s="290"/>
      <c r="T101" s="37"/>
      <c r="U101" s="37"/>
      <c r="V101" s="38"/>
    </row>
    <row r="102" spans="1:22" ht="15" hidden="1">
      <c r="A102" s="39"/>
      <c r="B102" s="27"/>
      <c r="C102" s="28"/>
      <c r="D102" s="40"/>
      <c r="E102" s="41"/>
      <c r="F102" s="40"/>
      <c r="G102" s="41"/>
      <c r="H102" s="42"/>
      <c r="I102" s="43"/>
      <c r="J102" s="40"/>
      <c r="K102" s="41"/>
      <c r="L102" s="40"/>
      <c r="M102" s="41"/>
      <c r="N102" s="33"/>
      <c r="O102" s="34"/>
      <c r="P102" s="35"/>
      <c r="Q102" s="36"/>
      <c r="R102" s="289"/>
      <c r="S102" s="290"/>
      <c r="T102" s="37"/>
      <c r="U102" s="37"/>
      <c r="V102" s="38"/>
    </row>
    <row r="103" spans="1:22" ht="15.75" hidden="1" thickBot="1">
      <c r="A103" s="39"/>
      <c r="B103" s="44"/>
      <c r="C103" s="28"/>
      <c r="D103" s="40"/>
      <c r="E103" s="41"/>
      <c r="F103" s="40"/>
      <c r="G103" s="41"/>
      <c r="H103" s="40"/>
      <c r="I103" s="41"/>
      <c r="J103" s="42"/>
      <c r="K103" s="43"/>
      <c r="L103" s="40"/>
      <c r="M103" s="41"/>
      <c r="N103" s="33"/>
      <c r="O103" s="34"/>
      <c r="P103" s="35"/>
      <c r="Q103" s="36"/>
      <c r="R103" s="291"/>
      <c r="S103" s="292"/>
      <c r="T103" s="37"/>
      <c r="U103" s="37"/>
      <c r="V103" s="38"/>
    </row>
    <row r="104" spans="1:24" ht="15" hidden="1" thickTop="1">
      <c r="A104" s="45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S104" s="49"/>
      <c r="T104" s="50"/>
      <c r="U104" s="51"/>
      <c r="V104" s="52"/>
      <c r="W104" s="51"/>
      <c r="X104" s="53"/>
    </row>
    <row r="105" spans="1:22" ht="15" hidden="1" thickBot="1">
      <c r="A105" s="54"/>
      <c r="B105" s="55"/>
      <c r="C105" s="56"/>
      <c r="D105" s="56"/>
      <c r="E105" s="57"/>
      <c r="F105" s="293"/>
      <c r="G105" s="294"/>
      <c r="H105" s="265"/>
      <c r="I105" s="266"/>
      <c r="J105" s="265"/>
      <c r="K105" s="266"/>
      <c r="L105" s="265"/>
      <c r="M105" s="266"/>
      <c r="N105" s="265"/>
      <c r="O105" s="266"/>
      <c r="P105" s="267"/>
      <c r="Q105" s="268"/>
      <c r="S105" s="58"/>
      <c r="T105" s="59"/>
      <c r="U105" s="60"/>
      <c r="V105" s="25"/>
    </row>
    <row r="106" spans="1:34" ht="15" hidden="1">
      <c r="A106" s="61"/>
      <c r="B106" s="62"/>
      <c r="C106" s="62"/>
      <c r="D106" s="63"/>
      <c r="E106" s="64"/>
      <c r="F106" s="299"/>
      <c r="G106" s="300"/>
      <c r="H106" s="301"/>
      <c r="I106" s="302"/>
      <c r="J106" s="301"/>
      <c r="K106" s="302"/>
      <c r="L106" s="301"/>
      <c r="M106" s="302"/>
      <c r="N106" s="295"/>
      <c r="O106" s="296"/>
      <c r="P106" s="65"/>
      <c r="Q106" s="66"/>
      <c r="R106" s="67"/>
      <c r="S106" s="68"/>
      <c r="T106" s="69"/>
      <c r="U106" s="70"/>
      <c r="V106" s="71"/>
      <c r="Y106" s="72">
        <f aca="true" t="shared" si="20" ref="Y106:Y111">IF(F106="",0,IF(LEFT(F106,1)="-",ABS(F106),(IF(F106&gt;9,F106+2,11))))</f>
        <v>0</v>
      </c>
      <c r="Z106" s="73">
        <f aca="true" t="shared" si="21" ref="Z106:Z111">IF(F106="",0,IF(LEFT(F106,1)="-",(IF(ABS(F106)&gt;9,(ABS(F106)+2),11)),F106))</f>
        <v>0</v>
      </c>
      <c r="AA106" s="72">
        <f aca="true" t="shared" si="22" ref="AA106:AA111">IF(H106="",0,IF(LEFT(H106,1)="-",ABS(H106),(IF(H106&gt;9,H106+2,11))))</f>
        <v>0</v>
      </c>
      <c r="AB106" s="73">
        <f aca="true" t="shared" si="23" ref="AB106:AB111">IF(H106="",0,IF(LEFT(H106,1)="-",(IF(ABS(H106)&gt;9,(ABS(H106)+2),11)),H106))</f>
        <v>0</v>
      </c>
      <c r="AC106" s="72">
        <f aca="true" t="shared" si="24" ref="AC106:AC111">IF(J106="",0,IF(LEFT(J106,1)="-",ABS(J106),(IF(J106&gt;9,J106+2,11))))</f>
        <v>0</v>
      </c>
      <c r="AD106" s="73">
        <f aca="true" t="shared" si="25" ref="AD106:AD111">IF(J106="",0,IF(LEFT(J106,1)="-",(IF(ABS(J106)&gt;9,(ABS(J106)+2),11)),J106))</f>
        <v>0</v>
      </c>
      <c r="AE106" s="72">
        <f aca="true" t="shared" si="26" ref="AE106:AE111">IF(L106="",0,IF(LEFT(L106,1)="-",ABS(L106),(IF(L106&gt;9,L106+2,11))))</f>
        <v>0</v>
      </c>
      <c r="AF106" s="73">
        <f aca="true" t="shared" si="27" ref="AF106:AF111">IF(L106="",0,IF(LEFT(L106,1)="-",(IF(ABS(L106)&gt;9,(ABS(L106)+2),11)),L106))</f>
        <v>0</v>
      </c>
      <c r="AG106" s="72">
        <f aca="true" t="shared" si="28" ref="AG106:AG111">IF(N106="",0,IF(LEFT(N106,1)="-",ABS(N106),(IF(N106&gt;9,N106+2,11))))</f>
        <v>0</v>
      </c>
      <c r="AH106" s="73">
        <f aca="true" t="shared" si="29" ref="AH106:AH111">IF(N106="",0,IF(LEFT(N106,1)="-",(IF(ABS(N106)&gt;9,(ABS(N106)+2),11)),N106))</f>
        <v>0</v>
      </c>
    </row>
    <row r="107" spans="1:34" ht="15" hidden="1">
      <c r="A107" s="61"/>
      <c r="B107" s="62"/>
      <c r="C107" s="62"/>
      <c r="D107" s="74"/>
      <c r="E107" s="64"/>
      <c r="F107" s="297"/>
      <c r="G107" s="298"/>
      <c r="H107" s="297"/>
      <c r="I107" s="298"/>
      <c r="J107" s="297"/>
      <c r="K107" s="298"/>
      <c r="L107" s="297"/>
      <c r="M107" s="298"/>
      <c r="N107" s="297"/>
      <c r="O107" s="298"/>
      <c r="P107" s="65"/>
      <c r="Q107" s="66"/>
      <c r="R107" s="75"/>
      <c r="S107" s="76"/>
      <c r="T107" s="69"/>
      <c r="U107" s="70"/>
      <c r="V107" s="71"/>
      <c r="Y107" s="77">
        <f t="shared" si="20"/>
        <v>0</v>
      </c>
      <c r="Z107" s="78">
        <f t="shared" si="21"/>
        <v>0</v>
      </c>
      <c r="AA107" s="77">
        <f t="shared" si="22"/>
        <v>0</v>
      </c>
      <c r="AB107" s="78">
        <f t="shared" si="23"/>
        <v>0</v>
      </c>
      <c r="AC107" s="77">
        <f t="shared" si="24"/>
        <v>0</v>
      </c>
      <c r="AD107" s="78">
        <f t="shared" si="25"/>
        <v>0</v>
      </c>
      <c r="AE107" s="77">
        <f t="shared" si="26"/>
        <v>0</v>
      </c>
      <c r="AF107" s="78">
        <f t="shared" si="27"/>
        <v>0</v>
      </c>
      <c r="AG107" s="77">
        <f t="shared" si="28"/>
        <v>0</v>
      </c>
      <c r="AH107" s="78">
        <f t="shared" si="29"/>
        <v>0</v>
      </c>
    </row>
    <row r="108" spans="1:34" ht="15.75" hidden="1" thickBot="1">
      <c r="A108" s="61"/>
      <c r="B108" s="79"/>
      <c r="C108" s="79"/>
      <c r="D108" s="56"/>
      <c r="E108" s="57"/>
      <c r="F108" s="303"/>
      <c r="G108" s="304"/>
      <c r="H108" s="303"/>
      <c r="I108" s="304"/>
      <c r="J108" s="303"/>
      <c r="K108" s="304"/>
      <c r="L108" s="303"/>
      <c r="M108" s="304"/>
      <c r="N108" s="303"/>
      <c r="O108" s="304"/>
      <c r="P108" s="65"/>
      <c r="Q108" s="66"/>
      <c r="R108" s="75"/>
      <c r="S108" s="76"/>
      <c r="T108" s="69"/>
      <c r="U108" s="70"/>
      <c r="V108" s="71"/>
      <c r="Y108" s="77">
        <f t="shared" si="20"/>
        <v>0</v>
      </c>
      <c r="Z108" s="78">
        <f t="shared" si="21"/>
        <v>0</v>
      </c>
      <c r="AA108" s="77">
        <f t="shared" si="22"/>
        <v>0</v>
      </c>
      <c r="AB108" s="78">
        <f t="shared" si="23"/>
        <v>0</v>
      </c>
      <c r="AC108" s="77">
        <f t="shared" si="24"/>
        <v>0</v>
      </c>
      <c r="AD108" s="78">
        <f t="shared" si="25"/>
        <v>0</v>
      </c>
      <c r="AE108" s="77">
        <f t="shared" si="26"/>
        <v>0</v>
      </c>
      <c r="AF108" s="78">
        <f t="shared" si="27"/>
        <v>0</v>
      </c>
      <c r="AG108" s="77">
        <f t="shared" si="28"/>
        <v>0</v>
      </c>
      <c r="AH108" s="78">
        <f t="shared" si="29"/>
        <v>0</v>
      </c>
    </row>
    <row r="109" spans="1:34" ht="15" hidden="1">
      <c r="A109" s="61"/>
      <c r="B109" s="62"/>
      <c r="C109" s="62"/>
      <c r="D109" s="63"/>
      <c r="E109" s="64"/>
      <c r="F109" s="301"/>
      <c r="G109" s="302"/>
      <c r="H109" s="301"/>
      <c r="I109" s="302"/>
      <c r="J109" s="301"/>
      <c r="K109" s="302"/>
      <c r="L109" s="301"/>
      <c r="M109" s="302"/>
      <c r="N109" s="301"/>
      <c r="O109" s="302"/>
      <c r="P109" s="65"/>
      <c r="Q109" s="66"/>
      <c r="R109" s="75"/>
      <c r="S109" s="76"/>
      <c r="T109" s="69"/>
      <c r="U109" s="70"/>
      <c r="V109" s="71"/>
      <c r="Y109" s="77">
        <f t="shared" si="20"/>
        <v>0</v>
      </c>
      <c r="Z109" s="78">
        <f t="shared" si="21"/>
        <v>0</v>
      </c>
      <c r="AA109" s="77">
        <f t="shared" si="22"/>
        <v>0</v>
      </c>
      <c r="AB109" s="78">
        <f t="shared" si="23"/>
        <v>0</v>
      </c>
      <c r="AC109" s="77">
        <f t="shared" si="24"/>
        <v>0</v>
      </c>
      <c r="AD109" s="78">
        <f t="shared" si="25"/>
        <v>0</v>
      </c>
      <c r="AE109" s="77">
        <f t="shared" si="26"/>
        <v>0</v>
      </c>
      <c r="AF109" s="78">
        <f t="shared" si="27"/>
        <v>0</v>
      </c>
      <c r="AG109" s="77">
        <f t="shared" si="28"/>
        <v>0</v>
      </c>
      <c r="AH109" s="78">
        <f t="shared" si="29"/>
        <v>0</v>
      </c>
    </row>
    <row r="110" spans="1:34" ht="15" hidden="1">
      <c r="A110" s="61"/>
      <c r="B110" s="62"/>
      <c r="C110" s="62"/>
      <c r="D110" s="74"/>
      <c r="E110" s="64"/>
      <c r="F110" s="297"/>
      <c r="G110" s="298"/>
      <c r="H110" s="297"/>
      <c r="I110" s="298"/>
      <c r="J110" s="307"/>
      <c r="K110" s="308"/>
      <c r="L110" s="297"/>
      <c r="M110" s="298"/>
      <c r="N110" s="297"/>
      <c r="O110" s="298"/>
      <c r="P110" s="65"/>
      <c r="Q110" s="66"/>
      <c r="R110" s="75"/>
      <c r="S110" s="76"/>
      <c r="T110" s="69"/>
      <c r="U110" s="70"/>
      <c r="V110" s="71"/>
      <c r="Y110" s="77">
        <f t="shared" si="20"/>
        <v>0</v>
      </c>
      <c r="Z110" s="78">
        <f t="shared" si="21"/>
        <v>0</v>
      </c>
      <c r="AA110" s="77">
        <f t="shared" si="22"/>
        <v>0</v>
      </c>
      <c r="AB110" s="78">
        <f t="shared" si="23"/>
        <v>0</v>
      </c>
      <c r="AC110" s="77">
        <f t="shared" si="24"/>
        <v>0</v>
      </c>
      <c r="AD110" s="78">
        <f t="shared" si="25"/>
        <v>0</v>
      </c>
      <c r="AE110" s="77">
        <f t="shared" si="26"/>
        <v>0</v>
      </c>
      <c r="AF110" s="78">
        <f t="shared" si="27"/>
        <v>0</v>
      </c>
      <c r="AG110" s="77">
        <f t="shared" si="28"/>
        <v>0</v>
      </c>
      <c r="AH110" s="78">
        <f t="shared" si="29"/>
        <v>0</v>
      </c>
    </row>
    <row r="111" spans="1:34" ht="15.75" hidden="1" thickBot="1">
      <c r="A111" s="80"/>
      <c r="B111" s="81"/>
      <c r="C111" s="81"/>
      <c r="D111" s="82"/>
      <c r="E111" s="83"/>
      <c r="F111" s="305"/>
      <c r="G111" s="306"/>
      <c r="H111" s="305"/>
      <c r="I111" s="306"/>
      <c r="J111" s="305"/>
      <c r="K111" s="306"/>
      <c r="L111" s="305"/>
      <c r="M111" s="306"/>
      <c r="N111" s="305"/>
      <c r="O111" s="306"/>
      <c r="P111" s="84"/>
      <c r="Q111" s="85"/>
      <c r="R111" s="86"/>
      <c r="S111" s="16"/>
      <c r="T111" s="69"/>
      <c r="U111" s="70"/>
      <c r="V111" s="71"/>
      <c r="Y111" s="87">
        <f t="shared" si="20"/>
        <v>0</v>
      </c>
      <c r="Z111" s="88">
        <f t="shared" si="21"/>
        <v>0</v>
      </c>
      <c r="AA111" s="87">
        <f t="shared" si="22"/>
        <v>0</v>
      </c>
      <c r="AB111" s="88">
        <f t="shared" si="23"/>
        <v>0</v>
      </c>
      <c r="AC111" s="87">
        <f t="shared" si="24"/>
        <v>0</v>
      </c>
      <c r="AD111" s="88">
        <f t="shared" si="25"/>
        <v>0</v>
      </c>
      <c r="AE111" s="87">
        <f t="shared" si="26"/>
        <v>0</v>
      </c>
      <c r="AF111" s="88">
        <f t="shared" si="27"/>
        <v>0</v>
      </c>
      <c r="AG111" s="87">
        <f t="shared" si="28"/>
        <v>0</v>
      </c>
      <c r="AH111" s="88">
        <f t="shared" si="29"/>
        <v>0</v>
      </c>
    </row>
    <row r="112" ht="15.75" hidden="1" thickBot="1" thickTop="1"/>
    <row r="113" spans="1:19" ht="15.75" hidden="1" thickTop="1">
      <c r="A113" s="3"/>
      <c r="B113" s="4"/>
      <c r="C113" s="5"/>
      <c r="D113" s="5"/>
      <c r="E113" s="5"/>
      <c r="F113" s="6"/>
      <c r="G113" s="5"/>
      <c r="H113" s="7"/>
      <c r="I113" s="8"/>
      <c r="J113" s="271"/>
      <c r="K113" s="271"/>
      <c r="L113" s="271"/>
      <c r="M113" s="272"/>
      <c r="N113" s="9"/>
      <c r="O113" s="10"/>
      <c r="P113" s="273"/>
      <c r="Q113" s="273"/>
      <c r="R113" s="273"/>
      <c r="S113" s="274"/>
    </row>
    <row r="114" spans="1:19" ht="15.75" hidden="1" thickBot="1">
      <c r="A114" s="11"/>
      <c r="B114" s="12"/>
      <c r="C114" s="13"/>
      <c r="D114" s="275"/>
      <c r="E114" s="275"/>
      <c r="F114" s="276"/>
      <c r="G114" s="277"/>
      <c r="H114" s="278"/>
      <c r="I114" s="278"/>
      <c r="J114" s="279"/>
      <c r="K114" s="279"/>
      <c r="L114" s="279"/>
      <c r="M114" s="280"/>
      <c r="N114" s="14"/>
      <c r="O114" s="15"/>
      <c r="P114" s="309"/>
      <c r="Q114" s="309"/>
      <c r="R114" s="309"/>
      <c r="S114" s="310"/>
    </row>
    <row r="115" spans="1:22" ht="15" hidden="1" thickTop="1">
      <c r="A115" s="18"/>
      <c r="B115" s="19"/>
      <c r="C115" s="20"/>
      <c r="D115" s="283"/>
      <c r="E115" s="284"/>
      <c r="F115" s="283"/>
      <c r="G115" s="284"/>
      <c r="H115" s="283"/>
      <c r="I115" s="284"/>
      <c r="J115" s="283"/>
      <c r="K115" s="284"/>
      <c r="L115" s="283"/>
      <c r="M115" s="284"/>
      <c r="N115" s="21"/>
      <c r="O115" s="22"/>
      <c r="P115" s="23"/>
      <c r="Q115" s="24"/>
      <c r="R115" s="285"/>
      <c r="S115" s="286"/>
      <c r="T115" s="287"/>
      <c r="U115" s="288"/>
      <c r="V115" s="25"/>
    </row>
    <row r="116" spans="1:22" ht="15" hidden="1">
      <c r="A116" s="26"/>
      <c r="B116" s="27"/>
      <c r="C116" s="28"/>
      <c r="D116" s="29"/>
      <c r="E116" s="30"/>
      <c r="F116" s="31"/>
      <c r="G116" s="32"/>
      <c r="H116" s="31"/>
      <c r="I116" s="32"/>
      <c r="J116" s="31"/>
      <c r="K116" s="32"/>
      <c r="L116" s="31"/>
      <c r="M116" s="32"/>
      <c r="N116" s="33"/>
      <c r="O116" s="34"/>
      <c r="P116" s="35"/>
      <c r="Q116" s="36"/>
      <c r="R116" s="289"/>
      <c r="S116" s="290"/>
      <c r="T116" s="37"/>
      <c r="U116" s="37"/>
      <c r="V116" s="38"/>
    </row>
    <row r="117" spans="1:22" ht="15" hidden="1">
      <c r="A117" s="39"/>
      <c r="B117" s="27"/>
      <c r="C117" s="28"/>
      <c r="D117" s="40"/>
      <c r="E117" s="41"/>
      <c r="F117" s="42"/>
      <c r="G117" s="43"/>
      <c r="H117" s="40"/>
      <c r="I117" s="41"/>
      <c r="J117" s="40"/>
      <c r="K117" s="41"/>
      <c r="L117" s="40"/>
      <c r="M117" s="41"/>
      <c r="N117" s="33"/>
      <c r="O117" s="34"/>
      <c r="P117" s="35"/>
      <c r="Q117" s="36"/>
      <c r="R117" s="289"/>
      <c r="S117" s="290"/>
      <c r="T117" s="37"/>
      <c r="U117" s="37"/>
      <c r="V117" s="38"/>
    </row>
    <row r="118" spans="1:22" ht="15" hidden="1">
      <c r="A118" s="39"/>
      <c r="B118" s="27"/>
      <c r="C118" s="28"/>
      <c r="D118" s="40"/>
      <c r="E118" s="41"/>
      <c r="F118" s="40"/>
      <c r="G118" s="41"/>
      <c r="H118" s="42"/>
      <c r="I118" s="43"/>
      <c r="J118" s="40"/>
      <c r="K118" s="41"/>
      <c r="L118" s="40"/>
      <c r="M118" s="41"/>
      <c r="N118" s="33"/>
      <c r="O118" s="34"/>
      <c r="P118" s="35"/>
      <c r="Q118" s="36"/>
      <c r="R118" s="289"/>
      <c r="S118" s="290"/>
      <c r="T118" s="37"/>
      <c r="U118" s="37"/>
      <c r="V118" s="38"/>
    </row>
    <row r="119" spans="1:22" ht="15.75" hidden="1" thickBot="1">
      <c r="A119" s="39"/>
      <c r="B119" s="44"/>
      <c r="C119" s="28"/>
      <c r="D119" s="40"/>
      <c r="E119" s="41"/>
      <c r="F119" s="40"/>
      <c r="G119" s="41"/>
      <c r="H119" s="40"/>
      <c r="I119" s="41"/>
      <c r="J119" s="42"/>
      <c r="K119" s="43"/>
      <c r="L119" s="40"/>
      <c r="M119" s="41"/>
      <c r="N119" s="33"/>
      <c r="O119" s="34"/>
      <c r="P119" s="35"/>
      <c r="Q119" s="36"/>
      <c r="R119" s="291"/>
      <c r="S119" s="292"/>
      <c r="T119" s="37"/>
      <c r="U119" s="37"/>
      <c r="V119" s="38"/>
    </row>
    <row r="120" spans="1:24" ht="15" hidden="1" thickTop="1">
      <c r="A120" s="45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  <c r="S120" s="49"/>
      <c r="T120" s="50"/>
      <c r="U120" s="51"/>
      <c r="V120" s="52"/>
      <c r="W120" s="51"/>
      <c r="X120" s="53"/>
    </row>
    <row r="121" spans="1:22" ht="15" hidden="1" thickBot="1">
      <c r="A121" s="54"/>
      <c r="B121" s="55"/>
      <c r="C121" s="56"/>
      <c r="D121" s="56"/>
      <c r="E121" s="57"/>
      <c r="F121" s="293"/>
      <c r="G121" s="294"/>
      <c r="H121" s="265"/>
      <c r="I121" s="266"/>
      <c r="J121" s="265"/>
      <c r="K121" s="266"/>
      <c r="L121" s="265"/>
      <c r="M121" s="266"/>
      <c r="N121" s="265"/>
      <c r="O121" s="266"/>
      <c r="P121" s="267"/>
      <c r="Q121" s="268"/>
      <c r="S121" s="58"/>
      <c r="T121" s="59"/>
      <c r="U121" s="60"/>
      <c r="V121" s="25"/>
    </row>
    <row r="122" spans="1:34" ht="15" hidden="1">
      <c r="A122" s="61"/>
      <c r="B122" s="62"/>
      <c r="C122" s="62"/>
      <c r="D122" s="63"/>
      <c r="E122" s="64"/>
      <c r="F122" s="299"/>
      <c r="G122" s="300"/>
      <c r="H122" s="301"/>
      <c r="I122" s="302"/>
      <c r="J122" s="301"/>
      <c r="K122" s="302"/>
      <c r="L122" s="301"/>
      <c r="M122" s="302"/>
      <c r="N122" s="295"/>
      <c r="O122" s="296"/>
      <c r="P122" s="65"/>
      <c r="Q122" s="66"/>
      <c r="R122" s="67"/>
      <c r="S122" s="68"/>
      <c r="T122" s="69"/>
      <c r="U122" s="70"/>
      <c r="V122" s="71"/>
      <c r="Y122" s="72">
        <f aca="true" t="shared" si="30" ref="Y122:Y127">IF(F122="",0,IF(LEFT(F122,1)="-",ABS(F122),(IF(F122&gt;9,F122+2,11))))</f>
        <v>0</v>
      </c>
      <c r="Z122" s="73">
        <f aca="true" t="shared" si="31" ref="Z122:Z127">IF(F122="",0,IF(LEFT(F122,1)="-",(IF(ABS(F122)&gt;9,(ABS(F122)+2),11)),F122))</f>
        <v>0</v>
      </c>
      <c r="AA122" s="72">
        <f aca="true" t="shared" si="32" ref="AA122:AA127">IF(H122="",0,IF(LEFT(H122,1)="-",ABS(H122),(IF(H122&gt;9,H122+2,11))))</f>
        <v>0</v>
      </c>
      <c r="AB122" s="73">
        <f aca="true" t="shared" si="33" ref="AB122:AB127">IF(H122="",0,IF(LEFT(H122,1)="-",(IF(ABS(H122)&gt;9,(ABS(H122)+2),11)),H122))</f>
        <v>0</v>
      </c>
      <c r="AC122" s="72">
        <f aca="true" t="shared" si="34" ref="AC122:AC127">IF(J122="",0,IF(LEFT(J122,1)="-",ABS(J122),(IF(J122&gt;9,J122+2,11))))</f>
        <v>0</v>
      </c>
      <c r="AD122" s="73">
        <f aca="true" t="shared" si="35" ref="AD122:AD127">IF(J122="",0,IF(LEFT(J122,1)="-",(IF(ABS(J122)&gt;9,(ABS(J122)+2),11)),J122))</f>
        <v>0</v>
      </c>
      <c r="AE122" s="72">
        <f aca="true" t="shared" si="36" ref="AE122:AE127">IF(L122="",0,IF(LEFT(L122,1)="-",ABS(L122),(IF(L122&gt;9,L122+2,11))))</f>
        <v>0</v>
      </c>
      <c r="AF122" s="73">
        <f aca="true" t="shared" si="37" ref="AF122:AF127">IF(L122="",0,IF(LEFT(L122,1)="-",(IF(ABS(L122)&gt;9,(ABS(L122)+2),11)),L122))</f>
        <v>0</v>
      </c>
      <c r="AG122" s="72">
        <f aca="true" t="shared" si="38" ref="AG122:AG127">IF(N122="",0,IF(LEFT(N122,1)="-",ABS(N122),(IF(N122&gt;9,N122+2,11))))</f>
        <v>0</v>
      </c>
      <c r="AH122" s="73">
        <f aca="true" t="shared" si="39" ref="AH122:AH127">IF(N122="",0,IF(LEFT(N122,1)="-",(IF(ABS(N122)&gt;9,(ABS(N122)+2),11)),N122))</f>
        <v>0</v>
      </c>
    </row>
    <row r="123" spans="1:34" ht="15" hidden="1">
      <c r="A123" s="61"/>
      <c r="B123" s="62"/>
      <c r="C123" s="62"/>
      <c r="D123" s="74"/>
      <c r="E123" s="64"/>
      <c r="F123" s="297"/>
      <c r="G123" s="298"/>
      <c r="H123" s="297"/>
      <c r="I123" s="298"/>
      <c r="J123" s="297"/>
      <c r="K123" s="298"/>
      <c r="L123" s="297"/>
      <c r="M123" s="298"/>
      <c r="N123" s="297"/>
      <c r="O123" s="298"/>
      <c r="P123" s="65"/>
      <c r="Q123" s="66"/>
      <c r="R123" s="75"/>
      <c r="S123" s="76"/>
      <c r="T123" s="69"/>
      <c r="U123" s="70"/>
      <c r="V123" s="71"/>
      <c r="Y123" s="77">
        <f t="shared" si="30"/>
        <v>0</v>
      </c>
      <c r="Z123" s="78">
        <f t="shared" si="31"/>
        <v>0</v>
      </c>
      <c r="AA123" s="77">
        <f t="shared" si="32"/>
        <v>0</v>
      </c>
      <c r="AB123" s="78">
        <f t="shared" si="33"/>
        <v>0</v>
      </c>
      <c r="AC123" s="77">
        <f t="shared" si="34"/>
        <v>0</v>
      </c>
      <c r="AD123" s="78">
        <f t="shared" si="35"/>
        <v>0</v>
      </c>
      <c r="AE123" s="77">
        <f t="shared" si="36"/>
        <v>0</v>
      </c>
      <c r="AF123" s="78">
        <f t="shared" si="37"/>
        <v>0</v>
      </c>
      <c r="AG123" s="77">
        <f t="shared" si="38"/>
        <v>0</v>
      </c>
      <c r="AH123" s="78">
        <f t="shared" si="39"/>
        <v>0</v>
      </c>
    </row>
    <row r="124" spans="1:34" ht="15.75" hidden="1" thickBot="1">
      <c r="A124" s="61"/>
      <c r="B124" s="79"/>
      <c r="C124" s="79"/>
      <c r="D124" s="56"/>
      <c r="E124" s="57"/>
      <c r="F124" s="303"/>
      <c r="G124" s="304"/>
      <c r="H124" s="303"/>
      <c r="I124" s="304"/>
      <c r="J124" s="303"/>
      <c r="K124" s="304"/>
      <c r="L124" s="303"/>
      <c r="M124" s="304"/>
      <c r="N124" s="303"/>
      <c r="O124" s="304"/>
      <c r="P124" s="65"/>
      <c r="Q124" s="66"/>
      <c r="R124" s="75"/>
      <c r="S124" s="76"/>
      <c r="T124" s="69"/>
      <c r="U124" s="70"/>
      <c r="V124" s="71"/>
      <c r="Y124" s="77">
        <f t="shared" si="30"/>
        <v>0</v>
      </c>
      <c r="Z124" s="78">
        <f t="shared" si="31"/>
        <v>0</v>
      </c>
      <c r="AA124" s="77">
        <f t="shared" si="32"/>
        <v>0</v>
      </c>
      <c r="AB124" s="78">
        <f t="shared" si="33"/>
        <v>0</v>
      </c>
      <c r="AC124" s="77">
        <f t="shared" si="34"/>
        <v>0</v>
      </c>
      <c r="AD124" s="78">
        <f t="shared" si="35"/>
        <v>0</v>
      </c>
      <c r="AE124" s="77">
        <f t="shared" si="36"/>
        <v>0</v>
      </c>
      <c r="AF124" s="78">
        <f t="shared" si="37"/>
        <v>0</v>
      </c>
      <c r="AG124" s="77">
        <f t="shared" si="38"/>
        <v>0</v>
      </c>
      <c r="AH124" s="78">
        <f t="shared" si="39"/>
        <v>0</v>
      </c>
    </row>
    <row r="125" spans="1:34" ht="15" hidden="1">
      <c r="A125" s="61"/>
      <c r="B125" s="62"/>
      <c r="C125" s="62"/>
      <c r="D125" s="63"/>
      <c r="E125" s="64"/>
      <c r="F125" s="301"/>
      <c r="G125" s="302"/>
      <c r="H125" s="301"/>
      <c r="I125" s="302"/>
      <c r="J125" s="301"/>
      <c r="K125" s="302"/>
      <c r="L125" s="301"/>
      <c r="M125" s="302"/>
      <c r="N125" s="301"/>
      <c r="O125" s="302"/>
      <c r="P125" s="65"/>
      <c r="Q125" s="66"/>
      <c r="R125" s="75"/>
      <c r="S125" s="76"/>
      <c r="T125" s="69"/>
      <c r="U125" s="70"/>
      <c r="V125" s="71"/>
      <c r="Y125" s="77">
        <f t="shared" si="30"/>
        <v>0</v>
      </c>
      <c r="Z125" s="78">
        <f t="shared" si="31"/>
        <v>0</v>
      </c>
      <c r="AA125" s="77">
        <f t="shared" si="32"/>
        <v>0</v>
      </c>
      <c r="AB125" s="78">
        <f t="shared" si="33"/>
        <v>0</v>
      </c>
      <c r="AC125" s="77">
        <f t="shared" si="34"/>
        <v>0</v>
      </c>
      <c r="AD125" s="78">
        <f t="shared" si="35"/>
        <v>0</v>
      </c>
      <c r="AE125" s="77">
        <f t="shared" si="36"/>
        <v>0</v>
      </c>
      <c r="AF125" s="78">
        <f t="shared" si="37"/>
        <v>0</v>
      </c>
      <c r="AG125" s="77">
        <f t="shared" si="38"/>
        <v>0</v>
      </c>
      <c r="AH125" s="78">
        <f t="shared" si="39"/>
        <v>0</v>
      </c>
    </row>
    <row r="126" spans="1:34" ht="15" hidden="1">
      <c r="A126" s="61"/>
      <c r="B126" s="62"/>
      <c r="C126" s="62"/>
      <c r="D126" s="74"/>
      <c r="E126" s="64"/>
      <c r="F126" s="297"/>
      <c r="G126" s="298"/>
      <c r="H126" s="297"/>
      <c r="I126" s="298"/>
      <c r="J126" s="307"/>
      <c r="K126" s="308"/>
      <c r="L126" s="297"/>
      <c r="M126" s="298"/>
      <c r="N126" s="297"/>
      <c r="O126" s="298"/>
      <c r="P126" s="65"/>
      <c r="Q126" s="66"/>
      <c r="R126" s="75"/>
      <c r="S126" s="76"/>
      <c r="T126" s="69"/>
      <c r="U126" s="70"/>
      <c r="V126" s="71"/>
      <c r="Y126" s="77">
        <f t="shared" si="30"/>
        <v>0</v>
      </c>
      <c r="Z126" s="78">
        <f t="shared" si="31"/>
        <v>0</v>
      </c>
      <c r="AA126" s="77">
        <f t="shared" si="32"/>
        <v>0</v>
      </c>
      <c r="AB126" s="78">
        <f t="shared" si="33"/>
        <v>0</v>
      </c>
      <c r="AC126" s="77">
        <f t="shared" si="34"/>
        <v>0</v>
      </c>
      <c r="AD126" s="78">
        <f t="shared" si="35"/>
        <v>0</v>
      </c>
      <c r="AE126" s="77">
        <f t="shared" si="36"/>
        <v>0</v>
      </c>
      <c r="AF126" s="78">
        <f t="shared" si="37"/>
        <v>0</v>
      </c>
      <c r="AG126" s="77">
        <f t="shared" si="38"/>
        <v>0</v>
      </c>
      <c r="AH126" s="78">
        <f t="shared" si="39"/>
        <v>0</v>
      </c>
    </row>
    <row r="127" spans="1:34" ht="15.75" hidden="1" thickBot="1">
      <c r="A127" s="80"/>
      <c r="B127" s="81"/>
      <c r="C127" s="81"/>
      <c r="D127" s="82"/>
      <c r="E127" s="83"/>
      <c r="F127" s="305"/>
      <c r="G127" s="306"/>
      <c r="H127" s="305"/>
      <c r="I127" s="306"/>
      <c r="J127" s="305"/>
      <c r="K127" s="306"/>
      <c r="L127" s="305"/>
      <c r="M127" s="306"/>
      <c r="N127" s="305"/>
      <c r="O127" s="306"/>
      <c r="P127" s="84"/>
      <c r="Q127" s="85"/>
      <c r="R127" s="86"/>
      <c r="S127" s="16"/>
      <c r="T127" s="69"/>
      <c r="U127" s="70"/>
      <c r="V127" s="71"/>
      <c r="Y127" s="87">
        <f t="shared" si="30"/>
        <v>0</v>
      </c>
      <c r="Z127" s="88">
        <f t="shared" si="31"/>
        <v>0</v>
      </c>
      <c r="AA127" s="87">
        <f t="shared" si="32"/>
        <v>0</v>
      </c>
      <c r="AB127" s="88">
        <f t="shared" si="33"/>
        <v>0</v>
      </c>
      <c r="AC127" s="87">
        <f t="shared" si="34"/>
        <v>0</v>
      </c>
      <c r="AD127" s="88">
        <f t="shared" si="35"/>
        <v>0</v>
      </c>
      <c r="AE127" s="87">
        <f t="shared" si="36"/>
        <v>0</v>
      </c>
      <c r="AF127" s="88">
        <f t="shared" si="37"/>
        <v>0</v>
      </c>
      <c r="AG127" s="87">
        <f t="shared" si="38"/>
        <v>0</v>
      </c>
      <c r="AH127" s="88">
        <f t="shared" si="39"/>
        <v>0</v>
      </c>
    </row>
    <row r="128" ht="15.75" hidden="1" thickBot="1" thickTop="1"/>
    <row r="129" spans="1:19" ht="15.75" hidden="1" thickTop="1">
      <c r="A129" s="3"/>
      <c r="B129" s="4"/>
      <c r="C129" s="5"/>
      <c r="D129" s="5"/>
      <c r="E129" s="5"/>
      <c r="F129" s="6"/>
      <c r="G129" s="5"/>
      <c r="H129" s="7"/>
      <c r="I129" s="8"/>
      <c r="J129" s="271"/>
      <c r="K129" s="271"/>
      <c r="L129" s="271"/>
      <c r="M129" s="272"/>
      <c r="N129" s="9"/>
      <c r="O129" s="10"/>
      <c r="P129" s="273"/>
      <c r="Q129" s="273"/>
      <c r="R129" s="273"/>
      <c r="S129" s="274"/>
    </row>
    <row r="130" spans="1:19" ht="15.75" hidden="1" thickBot="1">
      <c r="A130" s="11"/>
      <c r="B130" s="12"/>
      <c r="C130" s="13"/>
      <c r="D130" s="275"/>
      <c r="E130" s="275"/>
      <c r="F130" s="276"/>
      <c r="G130" s="277"/>
      <c r="H130" s="278"/>
      <c r="I130" s="278"/>
      <c r="J130" s="279"/>
      <c r="K130" s="279"/>
      <c r="L130" s="279"/>
      <c r="M130" s="280"/>
      <c r="N130" s="14"/>
      <c r="O130" s="15"/>
      <c r="P130" s="309"/>
      <c r="Q130" s="309"/>
      <c r="R130" s="309"/>
      <c r="S130" s="310"/>
    </row>
    <row r="131" spans="1:22" ht="15" hidden="1" thickTop="1">
      <c r="A131" s="18"/>
      <c r="B131" s="19"/>
      <c r="C131" s="20"/>
      <c r="D131" s="283"/>
      <c r="E131" s="284"/>
      <c r="F131" s="283"/>
      <c r="G131" s="284"/>
      <c r="H131" s="283"/>
      <c r="I131" s="284"/>
      <c r="J131" s="283"/>
      <c r="K131" s="284"/>
      <c r="L131" s="283"/>
      <c r="M131" s="284"/>
      <c r="N131" s="21"/>
      <c r="O131" s="22"/>
      <c r="P131" s="23"/>
      <c r="Q131" s="24"/>
      <c r="R131" s="285"/>
      <c r="S131" s="286"/>
      <c r="T131" s="287"/>
      <c r="U131" s="288"/>
      <c r="V131" s="25"/>
    </row>
    <row r="132" spans="1:22" ht="15" hidden="1">
      <c r="A132" s="26"/>
      <c r="B132" s="27"/>
      <c r="C132" s="28"/>
      <c r="D132" s="29"/>
      <c r="E132" s="30"/>
      <c r="F132" s="31"/>
      <c r="G132" s="32"/>
      <c r="H132" s="31"/>
      <c r="I132" s="32"/>
      <c r="J132" s="31"/>
      <c r="K132" s="32"/>
      <c r="L132" s="31"/>
      <c r="M132" s="32"/>
      <c r="N132" s="33"/>
      <c r="O132" s="34"/>
      <c r="P132" s="35"/>
      <c r="Q132" s="36"/>
      <c r="R132" s="289"/>
      <c r="S132" s="290"/>
      <c r="T132" s="37"/>
      <c r="U132" s="37"/>
      <c r="V132" s="38"/>
    </row>
    <row r="133" spans="1:22" ht="15" hidden="1">
      <c r="A133" s="39"/>
      <c r="B133" s="27"/>
      <c r="C133" s="28"/>
      <c r="D133" s="40"/>
      <c r="E133" s="41"/>
      <c r="F133" s="42"/>
      <c r="G133" s="43"/>
      <c r="H133" s="40"/>
      <c r="I133" s="41"/>
      <c r="J133" s="40"/>
      <c r="K133" s="41"/>
      <c r="L133" s="40"/>
      <c r="M133" s="41"/>
      <c r="N133" s="33"/>
      <c r="O133" s="34"/>
      <c r="P133" s="35"/>
      <c r="Q133" s="36"/>
      <c r="R133" s="289"/>
      <c r="S133" s="290"/>
      <c r="T133" s="37"/>
      <c r="U133" s="37"/>
      <c r="V133" s="38"/>
    </row>
    <row r="134" spans="1:22" ht="15" hidden="1">
      <c r="A134" s="39"/>
      <c r="B134" s="27"/>
      <c r="C134" s="28"/>
      <c r="D134" s="40"/>
      <c r="E134" s="41"/>
      <c r="F134" s="40"/>
      <c r="G134" s="41"/>
      <c r="H134" s="42"/>
      <c r="I134" s="43"/>
      <c r="J134" s="40"/>
      <c r="K134" s="41"/>
      <c r="L134" s="40"/>
      <c r="M134" s="41"/>
      <c r="N134" s="33"/>
      <c r="O134" s="34"/>
      <c r="P134" s="35"/>
      <c r="Q134" s="36"/>
      <c r="R134" s="289"/>
      <c r="S134" s="290"/>
      <c r="T134" s="37"/>
      <c r="U134" s="37"/>
      <c r="V134" s="38"/>
    </row>
    <row r="135" spans="1:22" ht="15.75" hidden="1" thickBot="1">
      <c r="A135" s="39"/>
      <c r="B135" s="44"/>
      <c r="C135" s="28"/>
      <c r="D135" s="40"/>
      <c r="E135" s="41"/>
      <c r="F135" s="40"/>
      <c r="G135" s="41"/>
      <c r="H135" s="40"/>
      <c r="I135" s="41"/>
      <c r="J135" s="42"/>
      <c r="K135" s="43"/>
      <c r="L135" s="40"/>
      <c r="M135" s="41"/>
      <c r="N135" s="33"/>
      <c r="O135" s="34"/>
      <c r="P135" s="35"/>
      <c r="Q135" s="36"/>
      <c r="R135" s="291"/>
      <c r="S135" s="292"/>
      <c r="T135" s="37"/>
      <c r="U135" s="37"/>
      <c r="V135" s="38"/>
    </row>
    <row r="136" spans="1:24" ht="15" hidden="1" thickTop="1">
      <c r="A136" s="45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  <c r="S136" s="49"/>
      <c r="T136" s="50"/>
      <c r="U136" s="51"/>
      <c r="V136" s="52"/>
      <c r="W136" s="51"/>
      <c r="X136" s="53"/>
    </row>
    <row r="137" spans="1:22" ht="15" hidden="1" thickBot="1">
      <c r="A137" s="54"/>
      <c r="B137" s="55"/>
      <c r="C137" s="56"/>
      <c r="D137" s="56"/>
      <c r="E137" s="57"/>
      <c r="F137" s="293"/>
      <c r="G137" s="294"/>
      <c r="H137" s="265"/>
      <c r="I137" s="266"/>
      <c r="J137" s="265"/>
      <c r="K137" s="266"/>
      <c r="L137" s="265"/>
      <c r="M137" s="266"/>
      <c r="N137" s="265"/>
      <c r="O137" s="266"/>
      <c r="P137" s="267"/>
      <c r="Q137" s="268"/>
      <c r="S137" s="58"/>
      <c r="T137" s="59"/>
      <c r="U137" s="60"/>
      <c r="V137" s="25"/>
    </row>
    <row r="138" spans="1:34" ht="15" hidden="1">
      <c r="A138" s="61"/>
      <c r="B138" s="62"/>
      <c r="C138" s="62"/>
      <c r="D138" s="63"/>
      <c r="E138" s="64"/>
      <c r="F138" s="299"/>
      <c r="G138" s="300"/>
      <c r="H138" s="301"/>
      <c r="I138" s="302"/>
      <c r="J138" s="301"/>
      <c r="K138" s="302"/>
      <c r="L138" s="301"/>
      <c r="M138" s="302"/>
      <c r="N138" s="295"/>
      <c r="O138" s="296"/>
      <c r="P138" s="65"/>
      <c r="Q138" s="66"/>
      <c r="R138" s="67"/>
      <c r="S138" s="68"/>
      <c r="T138" s="69"/>
      <c r="U138" s="70"/>
      <c r="V138" s="71"/>
      <c r="Y138" s="72">
        <f aca="true" t="shared" si="40" ref="Y138:Y143">IF(F138="",0,IF(LEFT(F138,1)="-",ABS(F138),(IF(F138&gt;9,F138+2,11))))</f>
        <v>0</v>
      </c>
      <c r="Z138" s="73">
        <f aca="true" t="shared" si="41" ref="Z138:Z143">IF(F138="",0,IF(LEFT(F138,1)="-",(IF(ABS(F138)&gt;9,(ABS(F138)+2),11)),F138))</f>
        <v>0</v>
      </c>
      <c r="AA138" s="72">
        <f aca="true" t="shared" si="42" ref="AA138:AA143">IF(H138="",0,IF(LEFT(H138,1)="-",ABS(H138),(IF(H138&gt;9,H138+2,11))))</f>
        <v>0</v>
      </c>
      <c r="AB138" s="73">
        <f aca="true" t="shared" si="43" ref="AB138:AB143">IF(H138="",0,IF(LEFT(H138,1)="-",(IF(ABS(H138)&gt;9,(ABS(H138)+2),11)),H138))</f>
        <v>0</v>
      </c>
      <c r="AC138" s="72">
        <f aca="true" t="shared" si="44" ref="AC138:AC143">IF(J138="",0,IF(LEFT(J138,1)="-",ABS(J138),(IF(J138&gt;9,J138+2,11))))</f>
        <v>0</v>
      </c>
      <c r="AD138" s="73">
        <f aca="true" t="shared" si="45" ref="AD138:AD143">IF(J138="",0,IF(LEFT(J138,1)="-",(IF(ABS(J138)&gt;9,(ABS(J138)+2),11)),J138))</f>
        <v>0</v>
      </c>
      <c r="AE138" s="72">
        <f aca="true" t="shared" si="46" ref="AE138:AE143">IF(L138="",0,IF(LEFT(L138,1)="-",ABS(L138),(IF(L138&gt;9,L138+2,11))))</f>
        <v>0</v>
      </c>
      <c r="AF138" s="73">
        <f aca="true" t="shared" si="47" ref="AF138:AF143">IF(L138="",0,IF(LEFT(L138,1)="-",(IF(ABS(L138)&gt;9,(ABS(L138)+2),11)),L138))</f>
        <v>0</v>
      </c>
      <c r="AG138" s="72">
        <f aca="true" t="shared" si="48" ref="AG138:AG143">IF(N138="",0,IF(LEFT(N138,1)="-",ABS(N138),(IF(N138&gt;9,N138+2,11))))</f>
        <v>0</v>
      </c>
      <c r="AH138" s="73">
        <f aca="true" t="shared" si="49" ref="AH138:AH143">IF(N138="",0,IF(LEFT(N138,1)="-",(IF(ABS(N138)&gt;9,(ABS(N138)+2),11)),N138))</f>
        <v>0</v>
      </c>
    </row>
    <row r="139" spans="1:34" ht="15" hidden="1">
      <c r="A139" s="61"/>
      <c r="B139" s="62"/>
      <c r="C139" s="62"/>
      <c r="D139" s="74"/>
      <c r="E139" s="64"/>
      <c r="F139" s="297"/>
      <c r="G139" s="298"/>
      <c r="H139" s="297"/>
      <c r="I139" s="298"/>
      <c r="J139" s="297"/>
      <c r="K139" s="298"/>
      <c r="L139" s="297"/>
      <c r="M139" s="298"/>
      <c r="N139" s="297"/>
      <c r="O139" s="298"/>
      <c r="P139" s="65"/>
      <c r="Q139" s="66"/>
      <c r="R139" s="75"/>
      <c r="S139" s="76"/>
      <c r="T139" s="69"/>
      <c r="U139" s="70"/>
      <c r="V139" s="71"/>
      <c r="Y139" s="77">
        <f t="shared" si="40"/>
        <v>0</v>
      </c>
      <c r="Z139" s="78">
        <f t="shared" si="41"/>
        <v>0</v>
      </c>
      <c r="AA139" s="77">
        <f t="shared" si="42"/>
        <v>0</v>
      </c>
      <c r="AB139" s="78">
        <f t="shared" si="43"/>
        <v>0</v>
      </c>
      <c r="AC139" s="77">
        <f t="shared" si="44"/>
        <v>0</v>
      </c>
      <c r="AD139" s="78">
        <f t="shared" si="45"/>
        <v>0</v>
      </c>
      <c r="AE139" s="77">
        <f t="shared" si="46"/>
        <v>0</v>
      </c>
      <c r="AF139" s="78">
        <f t="shared" si="47"/>
        <v>0</v>
      </c>
      <c r="AG139" s="77">
        <f t="shared" si="48"/>
        <v>0</v>
      </c>
      <c r="AH139" s="78">
        <f t="shared" si="49"/>
        <v>0</v>
      </c>
    </row>
    <row r="140" spans="1:34" ht="15.75" hidden="1" thickBot="1">
      <c r="A140" s="61"/>
      <c r="B140" s="79"/>
      <c r="C140" s="79"/>
      <c r="D140" s="56"/>
      <c r="E140" s="57"/>
      <c r="F140" s="303"/>
      <c r="G140" s="304"/>
      <c r="H140" s="303"/>
      <c r="I140" s="304"/>
      <c r="J140" s="303"/>
      <c r="K140" s="304"/>
      <c r="L140" s="303"/>
      <c r="M140" s="304"/>
      <c r="N140" s="303"/>
      <c r="O140" s="304"/>
      <c r="P140" s="65"/>
      <c r="Q140" s="66"/>
      <c r="R140" s="75"/>
      <c r="S140" s="76"/>
      <c r="T140" s="69"/>
      <c r="U140" s="70"/>
      <c r="V140" s="71"/>
      <c r="Y140" s="77">
        <f t="shared" si="40"/>
        <v>0</v>
      </c>
      <c r="Z140" s="78">
        <f t="shared" si="41"/>
        <v>0</v>
      </c>
      <c r="AA140" s="77">
        <f t="shared" si="42"/>
        <v>0</v>
      </c>
      <c r="AB140" s="78">
        <f t="shared" si="43"/>
        <v>0</v>
      </c>
      <c r="AC140" s="77">
        <f t="shared" si="44"/>
        <v>0</v>
      </c>
      <c r="AD140" s="78">
        <f t="shared" si="45"/>
        <v>0</v>
      </c>
      <c r="AE140" s="77">
        <f t="shared" si="46"/>
        <v>0</v>
      </c>
      <c r="AF140" s="78">
        <f t="shared" si="47"/>
        <v>0</v>
      </c>
      <c r="AG140" s="77">
        <f t="shared" si="48"/>
        <v>0</v>
      </c>
      <c r="AH140" s="78">
        <f t="shared" si="49"/>
        <v>0</v>
      </c>
    </row>
    <row r="141" spans="1:34" ht="15" hidden="1">
      <c r="A141" s="61"/>
      <c r="B141" s="62"/>
      <c r="C141" s="62"/>
      <c r="D141" s="63"/>
      <c r="E141" s="64"/>
      <c r="F141" s="301"/>
      <c r="G141" s="302"/>
      <c r="H141" s="301"/>
      <c r="I141" s="302"/>
      <c r="J141" s="301"/>
      <c r="K141" s="302"/>
      <c r="L141" s="301"/>
      <c r="M141" s="302"/>
      <c r="N141" s="301"/>
      <c r="O141" s="302"/>
      <c r="P141" s="65"/>
      <c r="Q141" s="66"/>
      <c r="R141" s="75"/>
      <c r="S141" s="76"/>
      <c r="T141" s="69"/>
      <c r="U141" s="70"/>
      <c r="V141" s="71"/>
      <c r="Y141" s="77">
        <f t="shared" si="40"/>
        <v>0</v>
      </c>
      <c r="Z141" s="78">
        <f t="shared" si="41"/>
        <v>0</v>
      </c>
      <c r="AA141" s="77">
        <f t="shared" si="42"/>
        <v>0</v>
      </c>
      <c r="AB141" s="78">
        <f t="shared" si="43"/>
        <v>0</v>
      </c>
      <c r="AC141" s="77">
        <f t="shared" si="44"/>
        <v>0</v>
      </c>
      <c r="AD141" s="78">
        <f t="shared" si="45"/>
        <v>0</v>
      </c>
      <c r="AE141" s="77">
        <f t="shared" si="46"/>
        <v>0</v>
      </c>
      <c r="AF141" s="78">
        <f t="shared" si="47"/>
        <v>0</v>
      </c>
      <c r="AG141" s="77">
        <f t="shared" si="48"/>
        <v>0</v>
      </c>
      <c r="AH141" s="78">
        <f t="shared" si="49"/>
        <v>0</v>
      </c>
    </row>
    <row r="142" spans="1:34" ht="15" hidden="1">
      <c r="A142" s="61"/>
      <c r="B142" s="62"/>
      <c r="C142" s="62"/>
      <c r="D142" s="74"/>
      <c r="E142" s="64"/>
      <c r="F142" s="297"/>
      <c r="G142" s="298"/>
      <c r="H142" s="297"/>
      <c r="I142" s="298"/>
      <c r="J142" s="307"/>
      <c r="K142" s="308"/>
      <c r="L142" s="297"/>
      <c r="M142" s="298"/>
      <c r="N142" s="297"/>
      <c r="O142" s="298"/>
      <c r="P142" s="65"/>
      <c r="Q142" s="66"/>
      <c r="R142" s="75"/>
      <c r="S142" s="76"/>
      <c r="T142" s="69"/>
      <c r="U142" s="70"/>
      <c r="V142" s="71"/>
      <c r="Y142" s="77">
        <f t="shared" si="40"/>
        <v>0</v>
      </c>
      <c r="Z142" s="78">
        <f t="shared" si="41"/>
        <v>0</v>
      </c>
      <c r="AA142" s="77">
        <f t="shared" si="42"/>
        <v>0</v>
      </c>
      <c r="AB142" s="78">
        <f t="shared" si="43"/>
        <v>0</v>
      </c>
      <c r="AC142" s="77">
        <f t="shared" si="44"/>
        <v>0</v>
      </c>
      <c r="AD142" s="78">
        <f t="shared" si="45"/>
        <v>0</v>
      </c>
      <c r="AE142" s="77">
        <f t="shared" si="46"/>
        <v>0</v>
      </c>
      <c r="AF142" s="78">
        <f t="shared" si="47"/>
        <v>0</v>
      </c>
      <c r="AG142" s="77">
        <f t="shared" si="48"/>
        <v>0</v>
      </c>
      <c r="AH142" s="78">
        <f t="shared" si="49"/>
        <v>0</v>
      </c>
    </row>
    <row r="143" spans="1:34" ht="15.75" hidden="1" thickBot="1">
      <c r="A143" s="80"/>
      <c r="B143" s="81"/>
      <c r="C143" s="81"/>
      <c r="D143" s="82"/>
      <c r="E143" s="83"/>
      <c r="F143" s="305"/>
      <c r="G143" s="306"/>
      <c r="H143" s="305"/>
      <c r="I143" s="306"/>
      <c r="J143" s="305"/>
      <c r="K143" s="306"/>
      <c r="L143" s="305"/>
      <c r="M143" s="306"/>
      <c r="N143" s="305"/>
      <c r="O143" s="306"/>
      <c r="P143" s="84"/>
      <c r="Q143" s="85"/>
      <c r="R143" s="86"/>
      <c r="S143" s="16"/>
      <c r="T143" s="69"/>
      <c r="U143" s="70"/>
      <c r="V143" s="71"/>
      <c r="Y143" s="87">
        <f t="shared" si="40"/>
        <v>0</v>
      </c>
      <c r="Z143" s="88">
        <f t="shared" si="41"/>
        <v>0</v>
      </c>
      <c r="AA143" s="87">
        <f t="shared" si="42"/>
        <v>0</v>
      </c>
      <c r="AB143" s="88">
        <f t="shared" si="43"/>
        <v>0</v>
      </c>
      <c r="AC143" s="87">
        <f t="shared" si="44"/>
        <v>0</v>
      </c>
      <c r="AD143" s="88">
        <f t="shared" si="45"/>
        <v>0</v>
      </c>
      <c r="AE143" s="87">
        <f t="shared" si="46"/>
        <v>0</v>
      </c>
      <c r="AF143" s="88">
        <f t="shared" si="47"/>
        <v>0</v>
      </c>
      <c r="AG143" s="87">
        <f t="shared" si="48"/>
        <v>0</v>
      </c>
      <c r="AH143" s="88">
        <f t="shared" si="49"/>
        <v>0</v>
      </c>
    </row>
  </sheetData>
  <mergeCells count="477">
    <mergeCell ref="N142:O142"/>
    <mergeCell ref="F143:G143"/>
    <mergeCell ref="H143:I143"/>
    <mergeCell ref="J143:K143"/>
    <mergeCell ref="L143:M143"/>
    <mergeCell ref="N143:O143"/>
    <mergeCell ref="F142:G142"/>
    <mergeCell ref="H142:I142"/>
    <mergeCell ref="J142:K142"/>
    <mergeCell ref="L142:M142"/>
    <mergeCell ref="N140:O140"/>
    <mergeCell ref="F141:G141"/>
    <mergeCell ref="H141:I141"/>
    <mergeCell ref="J141:K141"/>
    <mergeCell ref="L141:M141"/>
    <mergeCell ref="N141:O141"/>
    <mergeCell ref="F140:G140"/>
    <mergeCell ref="H140:I140"/>
    <mergeCell ref="J140:K140"/>
    <mergeCell ref="L140:M140"/>
    <mergeCell ref="N138:O138"/>
    <mergeCell ref="F139:G139"/>
    <mergeCell ref="H139:I139"/>
    <mergeCell ref="J139:K139"/>
    <mergeCell ref="L139:M139"/>
    <mergeCell ref="N139:O139"/>
    <mergeCell ref="F138:G138"/>
    <mergeCell ref="H138:I138"/>
    <mergeCell ref="J138:K138"/>
    <mergeCell ref="L138:M138"/>
    <mergeCell ref="R133:S133"/>
    <mergeCell ref="R134:S134"/>
    <mergeCell ref="R135:S135"/>
    <mergeCell ref="F137:G137"/>
    <mergeCell ref="H137:I137"/>
    <mergeCell ref="J137:K137"/>
    <mergeCell ref="L137:M137"/>
    <mergeCell ref="N137:O137"/>
    <mergeCell ref="P137:Q137"/>
    <mergeCell ref="L131:M131"/>
    <mergeCell ref="R131:S131"/>
    <mergeCell ref="T131:U131"/>
    <mergeCell ref="R132:S132"/>
    <mergeCell ref="D131:E131"/>
    <mergeCell ref="F131:G131"/>
    <mergeCell ref="H131:I131"/>
    <mergeCell ref="J131:K131"/>
    <mergeCell ref="J129:M129"/>
    <mergeCell ref="P129:S129"/>
    <mergeCell ref="D130:F130"/>
    <mergeCell ref="G130:I130"/>
    <mergeCell ref="J130:M130"/>
    <mergeCell ref="P130:S130"/>
    <mergeCell ref="N126:O126"/>
    <mergeCell ref="F127:G127"/>
    <mergeCell ref="H127:I127"/>
    <mergeCell ref="J127:K127"/>
    <mergeCell ref="L127:M127"/>
    <mergeCell ref="N127:O127"/>
    <mergeCell ref="F126:G126"/>
    <mergeCell ref="H126:I126"/>
    <mergeCell ref="J126:K126"/>
    <mergeCell ref="L126:M126"/>
    <mergeCell ref="N124:O124"/>
    <mergeCell ref="F125:G125"/>
    <mergeCell ref="H125:I125"/>
    <mergeCell ref="J125:K125"/>
    <mergeCell ref="L125:M125"/>
    <mergeCell ref="N125:O125"/>
    <mergeCell ref="F124:G124"/>
    <mergeCell ref="H124:I124"/>
    <mergeCell ref="J124:K124"/>
    <mergeCell ref="L124:M124"/>
    <mergeCell ref="N122:O122"/>
    <mergeCell ref="F123:G123"/>
    <mergeCell ref="H123:I123"/>
    <mergeCell ref="J123:K123"/>
    <mergeCell ref="L123:M123"/>
    <mergeCell ref="N123:O123"/>
    <mergeCell ref="F122:G122"/>
    <mergeCell ref="H122:I122"/>
    <mergeCell ref="J122:K122"/>
    <mergeCell ref="L122:M122"/>
    <mergeCell ref="R117:S117"/>
    <mergeCell ref="R118:S118"/>
    <mergeCell ref="R119:S119"/>
    <mergeCell ref="F121:G121"/>
    <mergeCell ref="H121:I121"/>
    <mergeCell ref="J121:K121"/>
    <mergeCell ref="L121:M121"/>
    <mergeCell ref="N121:O121"/>
    <mergeCell ref="P121:Q121"/>
    <mergeCell ref="L115:M115"/>
    <mergeCell ref="R115:S115"/>
    <mergeCell ref="T115:U115"/>
    <mergeCell ref="R116:S116"/>
    <mergeCell ref="D115:E115"/>
    <mergeCell ref="F115:G115"/>
    <mergeCell ref="H115:I115"/>
    <mergeCell ref="J115:K115"/>
    <mergeCell ref="J113:M113"/>
    <mergeCell ref="P113:S113"/>
    <mergeCell ref="D114:F114"/>
    <mergeCell ref="G114:I114"/>
    <mergeCell ref="J114:M114"/>
    <mergeCell ref="P114:S114"/>
    <mergeCell ref="N110:O110"/>
    <mergeCell ref="F111:G111"/>
    <mergeCell ref="H111:I111"/>
    <mergeCell ref="J111:K111"/>
    <mergeCell ref="L111:M111"/>
    <mergeCell ref="N111:O111"/>
    <mergeCell ref="F110:G110"/>
    <mergeCell ref="H110:I110"/>
    <mergeCell ref="J110:K110"/>
    <mergeCell ref="L110:M110"/>
    <mergeCell ref="N108:O108"/>
    <mergeCell ref="F109:G109"/>
    <mergeCell ref="H109:I109"/>
    <mergeCell ref="J109:K109"/>
    <mergeCell ref="L109:M109"/>
    <mergeCell ref="N109:O109"/>
    <mergeCell ref="F108:G108"/>
    <mergeCell ref="H108:I108"/>
    <mergeCell ref="J108:K108"/>
    <mergeCell ref="L108:M108"/>
    <mergeCell ref="N106:O106"/>
    <mergeCell ref="F107:G107"/>
    <mergeCell ref="H107:I107"/>
    <mergeCell ref="J107:K107"/>
    <mergeCell ref="L107:M107"/>
    <mergeCell ref="N107:O107"/>
    <mergeCell ref="F106:G106"/>
    <mergeCell ref="H106:I106"/>
    <mergeCell ref="J106:K106"/>
    <mergeCell ref="L106:M106"/>
    <mergeCell ref="R101:S101"/>
    <mergeCell ref="R102:S102"/>
    <mergeCell ref="R103:S103"/>
    <mergeCell ref="F105:G105"/>
    <mergeCell ref="H105:I105"/>
    <mergeCell ref="J105:K105"/>
    <mergeCell ref="L105:M105"/>
    <mergeCell ref="N105:O105"/>
    <mergeCell ref="P105:Q105"/>
    <mergeCell ref="L99:M99"/>
    <mergeCell ref="R99:S99"/>
    <mergeCell ref="T99:U99"/>
    <mergeCell ref="R100:S100"/>
    <mergeCell ref="D99:E99"/>
    <mergeCell ref="F99:G99"/>
    <mergeCell ref="H99:I99"/>
    <mergeCell ref="J99:K99"/>
    <mergeCell ref="J97:M97"/>
    <mergeCell ref="P97:S97"/>
    <mergeCell ref="D98:F98"/>
    <mergeCell ref="G98:I98"/>
    <mergeCell ref="J98:M98"/>
    <mergeCell ref="P98:S98"/>
    <mergeCell ref="N94:O94"/>
    <mergeCell ref="F95:G95"/>
    <mergeCell ref="H95:I95"/>
    <mergeCell ref="J95:K95"/>
    <mergeCell ref="L95:M95"/>
    <mergeCell ref="N95:O95"/>
    <mergeCell ref="F94:G94"/>
    <mergeCell ref="H94:I94"/>
    <mergeCell ref="J94:K94"/>
    <mergeCell ref="L94:M94"/>
    <mergeCell ref="N92:O92"/>
    <mergeCell ref="F93:G93"/>
    <mergeCell ref="H93:I93"/>
    <mergeCell ref="J93:K93"/>
    <mergeCell ref="L93:M93"/>
    <mergeCell ref="N93:O93"/>
    <mergeCell ref="F92:G92"/>
    <mergeCell ref="H92:I92"/>
    <mergeCell ref="J92:K92"/>
    <mergeCell ref="L92:M92"/>
    <mergeCell ref="N90:O90"/>
    <mergeCell ref="F91:G91"/>
    <mergeCell ref="H91:I91"/>
    <mergeCell ref="J91:K91"/>
    <mergeCell ref="L91:M91"/>
    <mergeCell ref="N91:O91"/>
    <mergeCell ref="F90:G90"/>
    <mergeCell ref="H90:I90"/>
    <mergeCell ref="J90:K90"/>
    <mergeCell ref="L90:M90"/>
    <mergeCell ref="R85:S85"/>
    <mergeCell ref="R86:S86"/>
    <mergeCell ref="R87:S87"/>
    <mergeCell ref="F89:G89"/>
    <mergeCell ref="H89:I89"/>
    <mergeCell ref="J89:K89"/>
    <mergeCell ref="L89:M89"/>
    <mergeCell ref="N89:O89"/>
    <mergeCell ref="P89:Q89"/>
    <mergeCell ref="L83:M83"/>
    <mergeCell ref="R83:S83"/>
    <mergeCell ref="T83:U83"/>
    <mergeCell ref="R84:S84"/>
    <mergeCell ref="D83:E83"/>
    <mergeCell ref="F83:G83"/>
    <mergeCell ref="H83:I83"/>
    <mergeCell ref="J83:K83"/>
    <mergeCell ref="J81:M81"/>
    <mergeCell ref="P81:S81"/>
    <mergeCell ref="D82:F82"/>
    <mergeCell ref="G82:I82"/>
    <mergeCell ref="J82:M82"/>
    <mergeCell ref="P82:S82"/>
    <mergeCell ref="N78:O78"/>
    <mergeCell ref="F79:G79"/>
    <mergeCell ref="H79:I79"/>
    <mergeCell ref="J79:K79"/>
    <mergeCell ref="L79:M79"/>
    <mergeCell ref="N79:O79"/>
    <mergeCell ref="F78:G78"/>
    <mergeCell ref="H78:I78"/>
    <mergeCell ref="J78:K78"/>
    <mergeCell ref="L78:M78"/>
    <mergeCell ref="N76:O76"/>
    <mergeCell ref="F77:G77"/>
    <mergeCell ref="H77:I77"/>
    <mergeCell ref="J77:K77"/>
    <mergeCell ref="L77:M77"/>
    <mergeCell ref="N77:O77"/>
    <mergeCell ref="F76:G76"/>
    <mergeCell ref="H76:I76"/>
    <mergeCell ref="J76:K76"/>
    <mergeCell ref="L76:M76"/>
    <mergeCell ref="N74:O74"/>
    <mergeCell ref="F75:G75"/>
    <mergeCell ref="H75:I75"/>
    <mergeCell ref="J75:K75"/>
    <mergeCell ref="L75:M75"/>
    <mergeCell ref="N75:O75"/>
    <mergeCell ref="F74:G74"/>
    <mergeCell ref="H74:I74"/>
    <mergeCell ref="J74:K74"/>
    <mergeCell ref="L74:M74"/>
    <mergeCell ref="R69:S69"/>
    <mergeCell ref="R70:S70"/>
    <mergeCell ref="R71:S71"/>
    <mergeCell ref="F73:G73"/>
    <mergeCell ref="H73:I73"/>
    <mergeCell ref="J73:K73"/>
    <mergeCell ref="L73:M73"/>
    <mergeCell ref="N73:O73"/>
    <mergeCell ref="P73:Q73"/>
    <mergeCell ref="L67:M67"/>
    <mergeCell ref="R67:S67"/>
    <mergeCell ref="T67:U67"/>
    <mergeCell ref="R68:S68"/>
    <mergeCell ref="D67:E67"/>
    <mergeCell ref="F67:G67"/>
    <mergeCell ref="H67:I67"/>
    <mergeCell ref="J67:K67"/>
    <mergeCell ref="J65:M65"/>
    <mergeCell ref="P65:S65"/>
    <mergeCell ref="D66:F66"/>
    <mergeCell ref="G66:I66"/>
    <mergeCell ref="J66:M66"/>
    <mergeCell ref="P66:S66"/>
    <mergeCell ref="N62:O62"/>
    <mergeCell ref="F63:G63"/>
    <mergeCell ref="H63:I63"/>
    <mergeCell ref="J63:K63"/>
    <mergeCell ref="L63:M63"/>
    <mergeCell ref="N63:O63"/>
    <mergeCell ref="F62:G62"/>
    <mergeCell ref="H62:I62"/>
    <mergeCell ref="J62:K62"/>
    <mergeCell ref="L62:M62"/>
    <mergeCell ref="N60:O60"/>
    <mergeCell ref="F61:G61"/>
    <mergeCell ref="H61:I61"/>
    <mergeCell ref="J61:K61"/>
    <mergeCell ref="L61:M61"/>
    <mergeCell ref="N61:O61"/>
    <mergeCell ref="F60:G60"/>
    <mergeCell ref="H60:I60"/>
    <mergeCell ref="J60:K60"/>
    <mergeCell ref="L60:M60"/>
    <mergeCell ref="N58:O58"/>
    <mergeCell ref="F59:G59"/>
    <mergeCell ref="H59:I59"/>
    <mergeCell ref="J59:K59"/>
    <mergeCell ref="L59:M59"/>
    <mergeCell ref="N59:O59"/>
    <mergeCell ref="F58:G58"/>
    <mergeCell ref="H58:I58"/>
    <mergeCell ref="J58:K58"/>
    <mergeCell ref="L58:M58"/>
    <mergeCell ref="R53:S53"/>
    <mergeCell ref="R54:S54"/>
    <mergeCell ref="R55:S55"/>
    <mergeCell ref="F57:G57"/>
    <mergeCell ref="H57:I57"/>
    <mergeCell ref="J57:K57"/>
    <mergeCell ref="L57:M57"/>
    <mergeCell ref="N57:O57"/>
    <mergeCell ref="P57:Q57"/>
    <mergeCell ref="L51:M51"/>
    <mergeCell ref="R51:S51"/>
    <mergeCell ref="T51:U51"/>
    <mergeCell ref="R52:S52"/>
    <mergeCell ref="D51:E51"/>
    <mergeCell ref="F51:G51"/>
    <mergeCell ref="H51:I51"/>
    <mergeCell ref="J51:K51"/>
    <mergeCell ref="J49:M49"/>
    <mergeCell ref="P49:S49"/>
    <mergeCell ref="D50:F50"/>
    <mergeCell ref="G50:I50"/>
    <mergeCell ref="J50:M50"/>
    <mergeCell ref="P50:S50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L35:M35"/>
    <mergeCell ref="R35:S35"/>
    <mergeCell ref="T35:U35"/>
    <mergeCell ref="R36:S36"/>
    <mergeCell ref="D35:E35"/>
    <mergeCell ref="F35:G35"/>
    <mergeCell ref="H35:I35"/>
    <mergeCell ref="J35:K35"/>
    <mergeCell ref="J33:M33"/>
    <mergeCell ref="P33:S33"/>
    <mergeCell ref="D34:F34"/>
    <mergeCell ref="G34:I34"/>
    <mergeCell ref="J34:M34"/>
    <mergeCell ref="P34:S34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L19:M19"/>
    <mergeCell ref="R19:S19"/>
    <mergeCell ref="T19:U19"/>
    <mergeCell ref="R20:S20"/>
    <mergeCell ref="D19:E19"/>
    <mergeCell ref="F19:G19"/>
    <mergeCell ref="H19:I19"/>
    <mergeCell ref="J19:K19"/>
    <mergeCell ref="J17:M17"/>
    <mergeCell ref="P17:S17"/>
    <mergeCell ref="D18:F18"/>
    <mergeCell ref="G18:I18"/>
    <mergeCell ref="J18:M18"/>
    <mergeCell ref="P18:S18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5:S5"/>
    <mergeCell ref="R6:S6"/>
    <mergeCell ref="R7:S7"/>
    <mergeCell ref="F9:G9"/>
    <mergeCell ref="H9:I9"/>
    <mergeCell ref="J9:K9"/>
    <mergeCell ref="L9:M9"/>
    <mergeCell ref="N9:O9"/>
    <mergeCell ref="P9:Q9"/>
    <mergeCell ref="L3:M3"/>
    <mergeCell ref="R3:S3"/>
    <mergeCell ref="T3:U3"/>
    <mergeCell ref="R4:S4"/>
    <mergeCell ref="D3:E3"/>
    <mergeCell ref="F3:G3"/>
    <mergeCell ref="H3:I3"/>
    <mergeCell ref="J3:K3"/>
    <mergeCell ref="J1:M1"/>
    <mergeCell ref="P1:S1"/>
    <mergeCell ref="D2:F2"/>
    <mergeCell ref="G2:I2"/>
    <mergeCell ref="J2:M2"/>
    <mergeCell ref="P2:S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26"/>
  <dimension ref="A1:Z90"/>
  <sheetViews>
    <sheetView showGridLines="0" zoomScale="75" zoomScaleNormal="75" workbookViewId="0" topLeftCell="A1">
      <selection activeCell="G9" sqref="G9"/>
    </sheetView>
  </sheetViews>
  <sheetFormatPr defaultColWidth="8.88671875" defaultRowHeight="19.5" customHeight="1"/>
  <cols>
    <col min="1" max="1" width="4.3359375" style="89" customWidth="1"/>
    <col min="2" max="2" width="3.21484375" style="104" customWidth="1"/>
    <col min="3" max="3" width="30.88671875" style="89" customWidth="1"/>
    <col min="4" max="4" width="10.5546875" style="89" customWidth="1"/>
    <col min="5" max="8" width="15.21484375" style="104" customWidth="1"/>
    <col min="9" max="9" width="7.4453125" style="89" customWidth="1"/>
    <col min="10" max="10" width="6.21484375" style="89" customWidth="1"/>
    <col min="11" max="11" width="3.99609375" style="89" customWidth="1"/>
    <col min="12" max="12" width="3.21484375" style="89" customWidth="1"/>
    <col min="13" max="13" width="4.88671875" style="89" customWidth="1"/>
    <col min="14" max="14" width="6.88671875" style="89" customWidth="1"/>
    <col min="15" max="15" width="2.77734375" style="89" customWidth="1"/>
    <col min="16" max="16" width="8.21484375" style="89" customWidth="1"/>
    <col min="17" max="17" width="10.21484375" style="89" customWidth="1"/>
    <col min="18" max="18" width="5.77734375" style="89" customWidth="1"/>
    <col min="19" max="19" width="6.21484375" style="89" customWidth="1"/>
    <col min="20" max="20" width="3.99609375" style="89" customWidth="1"/>
    <col min="21" max="21" width="3.21484375" style="89" customWidth="1"/>
    <col min="22" max="22" width="4.88671875" style="89" customWidth="1"/>
    <col min="23" max="23" width="6.88671875" style="89" customWidth="1"/>
    <col min="24" max="24" width="2.77734375" style="89" customWidth="1"/>
    <col min="25" max="25" width="8.21484375" style="89" customWidth="1"/>
    <col min="26" max="26" width="10.21484375" style="89" customWidth="1"/>
    <col min="27" max="27" width="5.77734375" style="89" customWidth="1"/>
    <col min="28" max="16384" width="7.4453125" style="89" customWidth="1"/>
  </cols>
  <sheetData>
    <row r="1" spans="2:8" ht="19.5" customHeight="1">
      <c r="B1" s="200"/>
      <c r="C1" s="201" t="s">
        <v>129</v>
      </c>
      <c r="D1" s="314">
        <f>IF('[1]Ilmoittautuneet'!C1="","",'[1]Ilmoittautuneet'!C1)</f>
      </c>
      <c r="E1" s="315"/>
      <c r="F1" s="315"/>
      <c r="G1" s="200"/>
      <c r="H1" s="200"/>
    </row>
    <row r="2" spans="2:9" ht="19.5" customHeight="1">
      <c r="B2" s="90"/>
      <c r="C2" s="91" t="s">
        <v>203</v>
      </c>
      <c r="D2" s="318"/>
      <c r="E2" s="319"/>
      <c r="F2" s="92"/>
      <c r="G2" s="92"/>
      <c r="H2" s="92"/>
      <c r="I2" s="93"/>
    </row>
    <row r="3" spans="2:9" ht="19.5" customHeight="1">
      <c r="B3" s="90"/>
      <c r="C3" s="91" t="s">
        <v>131</v>
      </c>
      <c r="D3" s="316"/>
      <c r="E3" s="317"/>
      <c r="F3" s="94"/>
      <c r="G3" s="94"/>
      <c r="H3" s="94"/>
      <c r="I3" s="93"/>
    </row>
    <row r="4" spans="2:9" ht="24.75" customHeight="1" thickBot="1">
      <c r="B4" s="95"/>
      <c r="C4" s="96"/>
      <c r="D4" s="96"/>
      <c r="E4" s="97"/>
      <c r="F4" s="97"/>
      <c r="G4" s="97"/>
      <c r="H4" s="97"/>
      <c r="I4" s="98"/>
    </row>
    <row r="5" spans="1:10" ht="24.75" customHeight="1">
      <c r="A5" s="99"/>
      <c r="B5" s="100" t="s">
        <v>51</v>
      </c>
      <c r="C5" s="101" t="s">
        <v>64</v>
      </c>
      <c r="D5" s="120" t="s">
        <v>60</v>
      </c>
      <c r="E5" s="202"/>
      <c r="F5" s="202"/>
      <c r="G5" s="202"/>
      <c r="H5" s="94"/>
      <c r="I5" s="103"/>
      <c r="J5" s="104"/>
    </row>
    <row r="6" spans="1:10" ht="24.75" customHeight="1" thickBot="1">
      <c r="A6" s="99"/>
      <c r="B6" s="105"/>
      <c r="C6" s="106"/>
      <c r="D6" s="107"/>
      <c r="E6" s="108"/>
      <c r="F6" s="203" t="s">
        <v>311</v>
      </c>
      <c r="G6" s="202"/>
      <c r="H6" s="94"/>
      <c r="I6" s="103"/>
      <c r="J6" s="104"/>
    </row>
    <row r="7" spans="1:10" ht="24.75" customHeight="1">
      <c r="A7" s="99"/>
      <c r="B7" s="109" t="s">
        <v>53</v>
      </c>
      <c r="C7" s="110" t="s">
        <v>92</v>
      </c>
      <c r="D7" s="115" t="s">
        <v>35</v>
      </c>
      <c r="E7" s="204" t="s">
        <v>307</v>
      </c>
      <c r="F7" s="111" t="s">
        <v>312</v>
      </c>
      <c r="G7" s="205"/>
      <c r="H7" s="94"/>
      <c r="I7" s="103"/>
      <c r="J7" s="104"/>
    </row>
    <row r="8" spans="1:10" ht="24.75" customHeight="1" thickBot="1">
      <c r="A8" s="99"/>
      <c r="B8" s="113" t="s">
        <v>199</v>
      </c>
      <c r="C8" s="114" t="s">
        <v>106</v>
      </c>
      <c r="D8" s="121" t="s">
        <v>69</v>
      </c>
      <c r="E8" s="102" t="s">
        <v>308</v>
      </c>
      <c r="F8" s="206"/>
      <c r="G8" s="203" t="s">
        <v>311</v>
      </c>
      <c r="H8" s="94"/>
      <c r="I8" s="103"/>
      <c r="J8" s="104"/>
    </row>
    <row r="9" spans="1:10" ht="24.75" customHeight="1">
      <c r="A9" s="99"/>
      <c r="B9" s="100" t="s">
        <v>49</v>
      </c>
      <c r="C9" s="101" t="s">
        <v>72</v>
      </c>
      <c r="D9" s="120" t="s">
        <v>60</v>
      </c>
      <c r="E9" s="202" t="s">
        <v>309</v>
      </c>
      <c r="F9" s="206"/>
      <c r="G9" s="112" t="s">
        <v>315</v>
      </c>
      <c r="H9" s="119"/>
      <c r="I9" s="103"/>
      <c r="J9" s="104"/>
    </row>
    <row r="10" spans="1:10" ht="24.75" customHeight="1" thickBot="1">
      <c r="A10" s="99"/>
      <c r="B10" s="105" t="s">
        <v>54</v>
      </c>
      <c r="C10" s="106" t="s">
        <v>104</v>
      </c>
      <c r="D10" s="107" t="s">
        <v>69</v>
      </c>
      <c r="E10" s="108" t="s">
        <v>310</v>
      </c>
      <c r="F10" s="207" t="s">
        <v>313</v>
      </c>
      <c r="G10" s="205"/>
      <c r="H10" s="119"/>
      <c r="I10" s="103"/>
      <c r="J10" s="104"/>
    </row>
    <row r="11" spans="1:10" ht="24.75" customHeight="1">
      <c r="A11" s="99"/>
      <c r="B11" s="109"/>
      <c r="C11" s="110"/>
      <c r="D11" s="115"/>
      <c r="E11" s="204"/>
      <c r="F11" s="102" t="s">
        <v>314</v>
      </c>
      <c r="G11" s="205"/>
      <c r="H11" s="119"/>
      <c r="I11" s="103"/>
      <c r="J11" s="104"/>
    </row>
    <row r="12" spans="1:10" ht="24.75" customHeight="1" thickBot="1">
      <c r="A12" s="99"/>
      <c r="B12" s="113" t="s">
        <v>48</v>
      </c>
      <c r="C12" s="114" t="s">
        <v>61</v>
      </c>
      <c r="D12" s="121" t="s">
        <v>60</v>
      </c>
      <c r="E12" s="102"/>
      <c r="F12" s="202"/>
      <c r="G12" s="205"/>
      <c r="H12" s="119"/>
      <c r="I12" s="103"/>
      <c r="J12" s="104"/>
    </row>
    <row r="13" spans="2:10" ht="24.75" customHeight="1">
      <c r="B13" s="126"/>
      <c r="C13" s="127"/>
      <c r="D13" s="127"/>
      <c r="E13" s="94"/>
      <c r="F13" s="94"/>
      <c r="G13" s="119"/>
      <c r="H13" s="119"/>
      <c r="I13" s="103"/>
      <c r="J13" s="104"/>
    </row>
    <row r="14" spans="2:10" ht="24.75" customHeight="1">
      <c r="B14" s="208"/>
      <c r="C14" s="209"/>
      <c r="D14" s="209"/>
      <c r="E14" s="210"/>
      <c r="F14" s="210"/>
      <c r="G14" s="210"/>
      <c r="H14" s="210"/>
      <c r="I14" s="103"/>
      <c r="J14" s="104"/>
    </row>
    <row r="15" spans="2:10" ht="24.75" customHeight="1">
      <c r="B15" s="208"/>
      <c r="C15" s="211"/>
      <c r="D15" s="209"/>
      <c r="E15" s="210"/>
      <c r="F15" s="210"/>
      <c r="G15" s="210"/>
      <c r="H15" s="210"/>
      <c r="I15" s="103"/>
      <c r="J15" s="104"/>
    </row>
    <row r="16" spans="2:10" ht="24.75" customHeight="1">
      <c r="B16" s="208"/>
      <c r="C16" s="209"/>
      <c r="D16" s="209"/>
      <c r="E16" s="210"/>
      <c r="F16" s="210"/>
      <c r="G16" s="210"/>
      <c r="H16" s="210"/>
      <c r="I16" s="103"/>
      <c r="J16" s="104"/>
    </row>
    <row r="17" spans="2:10" ht="24.75" customHeight="1">
      <c r="B17" s="208"/>
      <c r="C17" s="209"/>
      <c r="D17" s="209"/>
      <c r="E17" s="212"/>
      <c r="F17" s="210"/>
      <c r="G17" s="210"/>
      <c r="H17" s="210"/>
      <c r="I17" s="103"/>
      <c r="J17" s="104"/>
    </row>
    <row r="18" spans="2:10" ht="24.75" customHeight="1">
      <c r="B18" s="208"/>
      <c r="C18" s="209"/>
      <c r="D18" s="209"/>
      <c r="E18" s="210"/>
      <c r="F18" s="210"/>
      <c r="G18" s="210"/>
      <c r="H18" s="210"/>
      <c r="I18" s="103"/>
      <c r="J18" s="104"/>
    </row>
    <row r="19" spans="2:10" ht="24.75" customHeight="1">
      <c r="B19" s="208"/>
      <c r="C19" s="211"/>
      <c r="D19" s="209"/>
      <c r="E19" s="210"/>
      <c r="F19" s="210"/>
      <c r="G19" s="210"/>
      <c r="H19" s="210"/>
      <c r="I19" s="103"/>
      <c r="J19" s="104"/>
    </row>
    <row r="20" spans="2:10" ht="24.75" customHeight="1">
      <c r="B20" s="208"/>
      <c r="C20" s="209"/>
      <c r="D20" s="209"/>
      <c r="E20" s="210"/>
      <c r="F20" s="210"/>
      <c r="G20" s="210"/>
      <c r="H20" s="210"/>
      <c r="I20" s="103"/>
      <c r="J20" s="104"/>
    </row>
    <row r="21" spans="2:10" ht="24.75" customHeight="1">
      <c r="B21" s="208"/>
      <c r="C21" s="209"/>
      <c r="D21" s="209"/>
      <c r="E21" s="210"/>
      <c r="F21" s="210"/>
      <c r="G21" s="210"/>
      <c r="H21" s="210"/>
      <c r="I21" s="118"/>
      <c r="J21" s="104"/>
    </row>
    <row r="22" spans="2:10" ht="24.75" customHeight="1">
      <c r="B22" s="213"/>
      <c r="C22" s="213"/>
      <c r="D22" s="213"/>
      <c r="E22" s="214"/>
      <c r="F22" s="94"/>
      <c r="G22" s="119"/>
      <c r="H22" s="119"/>
      <c r="I22" s="103"/>
      <c r="J22" s="104"/>
    </row>
    <row r="23" spans="2:10" ht="24.75" customHeight="1">
      <c r="B23" s="208"/>
      <c r="C23" s="209"/>
      <c r="D23" s="209"/>
      <c r="E23" s="119"/>
      <c r="F23" s="119"/>
      <c r="G23" s="119"/>
      <c r="H23" s="119"/>
      <c r="I23" s="103"/>
      <c r="J23" s="104"/>
    </row>
    <row r="24" spans="2:10" ht="24.75" customHeight="1">
      <c r="B24" s="208"/>
      <c r="C24" s="211"/>
      <c r="D24" s="209"/>
      <c r="E24" s="119"/>
      <c r="F24" s="119"/>
      <c r="G24" s="119"/>
      <c r="H24" s="119"/>
      <c r="I24" s="103"/>
      <c r="J24" s="104"/>
    </row>
    <row r="25" spans="2:10" ht="24.75" customHeight="1">
      <c r="B25" s="208"/>
      <c r="C25" s="209"/>
      <c r="D25" s="209"/>
      <c r="E25" s="119"/>
      <c r="F25" s="119"/>
      <c r="G25" s="119"/>
      <c r="H25" s="119"/>
      <c r="I25" s="103"/>
      <c r="J25" s="104"/>
    </row>
    <row r="26" spans="2:10" ht="24.75" customHeight="1">
      <c r="B26" s="208"/>
      <c r="C26" s="209"/>
      <c r="D26" s="209"/>
      <c r="E26" s="119"/>
      <c r="F26" s="119"/>
      <c r="G26" s="119"/>
      <c r="H26" s="119"/>
      <c r="I26" s="103"/>
      <c r="J26" s="104"/>
    </row>
    <row r="27" spans="2:10" ht="24.75" customHeight="1">
      <c r="B27" s="208"/>
      <c r="C27" s="209"/>
      <c r="D27" s="209"/>
      <c r="E27" s="119"/>
      <c r="F27" s="119"/>
      <c r="G27" s="119"/>
      <c r="H27" s="119"/>
      <c r="I27" s="103"/>
      <c r="J27" s="104"/>
    </row>
    <row r="28" spans="2:10" ht="24.75" customHeight="1">
      <c r="B28" s="208"/>
      <c r="C28" s="211"/>
      <c r="D28" s="209"/>
      <c r="E28" s="119"/>
      <c r="F28" s="119"/>
      <c r="G28" s="119"/>
      <c r="H28" s="119"/>
      <c r="I28" s="103"/>
      <c r="J28" s="104"/>
    </row>
    <row r="29" spans="2:10" ht="24.75" customHeight="1">
      <c r="B29" s="208"/>
      <c r="C29" s="209"/>
      <c r="D29" s="209"/>
      <c r="E29" s="119"/>
      <c r="F29" s="119"/>
      <c r="G29" s="119"/>
      <c r="H29" s="119"/>
      <c r="I29" s="103"/>
      <c r="J29" s="104"/>
    </row>
    <row r="30" spans="2:10" ht="24.75" customHeight="1">
      <c r="B30" s="208"/>
      <c r="C30" s="209"/>
      <c r="D30" s="209"/>
      <c r="E30" s="119"/>
      <c r="F30" s="119"/>
      <c r="G30" s="119"/>
      <c r="H30" s="119"/>
      <c r="I30" s="103"/>
      <c r="J30" s="104"/>
    </row>
    <row r="31" spans="2:10" ht="24.75" customHeight="1">
      <c r="B31" s="208"/>
      <c r="C31" s="209"/>
      <c r="D31" s="209"/>
      <c r="E31" s="119"/>
      <c r="F31" s="119"/>
      <c r="G31" s="119"/>
      <c r="H31" s="119"/>
      <c r="I31" s="103"/>
      <c r="J31" s="104"/>
    </row>
    <row r="32" spans="2:10" ht="24.75" customHeight="1">
      <c r="B32" s="208"/>
      <c r="C32" s="209"/>
      <c r="D32" s="209"/>
      <c r="E32" s="119"/>
      <c r="F32" s="119"/>
      <c r="G32" s="119"/>
      <c r="H32" s="119"/>
      <c r="I32" s="103"/>
      <c r="J32" s="104"/>
    </row>
    <row r="33" spans="2:10" ht="24.75" customHeight="1">
      <c r="B33" s="208"/>
      <c r="C33" s="211"/>
      <c r="D33" s="209"/>
      <c r="E33" s="119"/>
      <c r="F33" s="119"/>
      <c r="G33" s="119"/>
      <c r="H33" s="119"/>
      <c r="I33" s="103"/>
      <c r="J33" s="104"/>
    </row>
    <row r="34" spans="2:10" ht="24.75" customHeight="1">
      <c r="B34" s="208"/>
      <c r="C34" s="209"/>
      <c r="D34" s="209"/>
      <c r="E34" s="119"/>
      <c r="F34" s="119"/>
      <c r="G34" s="119"/>
      <c r="H34" s="119"/>
      <c r="I34" s="103"/>
      <c r="J34" s="104"/>
    </row>
    <row r="35" spans="2:10" ht="24.75" customHeight="1">
      <c r="B35" s="208"/>
      <c r="C35" s="209"/>
      <c r="D35" s="209"/>
      <c r="E35" s="119"/>
      <c r="F35" s="119"/>
      <c r="G35" s="119"/>
      <c r="H35" s="119"/>
      <c r="I35" s="103"/>
      <c r="J35" s="104"/>
    </row>
    <row r="36" spans="2:10" ht="24.75" customHeight="1">
      <c r="B36" s="208"/>
      <c r="C36" s="209"/>
      <c r="D36" s="209"/>
      <c r="E36" s="119"/>
      <c r="F36" s="119"/>
      <c r="G36" s="119"/>
      <c r="H36" s="119"/>
      <c r="I36" s="103"/>
      <c r="J36" s="104"/>
    </row>
    <row r="37" spans="2:10" ht="24.75" customHeight="1">
      <c r="B37" s="208"/>
      <c r="C37" s="211"/>
      <c r="D37" s="209"/>
      <c r="E37" s="119"/>
      <c r="F37" s="119"/>
      <c r="G37" s="119"/>
      <c r="H37" s="119"/>
      <c r="I37" s="103"/>
      <c r="J37" s="104"/>
    </row>
    <row r="38" spans="2:10" ht="24.75" customHeight="1">
      <c r="B38" s="215"/>
      <c r="C38" s="110"/>
      <c r="D38" s="110"/>
      <c r="E38" s="216"/>
      <c r="F38" s="119"/>
      <c r="G38" s="119"/>
      <c r="H38" s="119"/>
      <c r="I38" s="103"/>
      <c r="J38" s="104"/>
    </row>
    <row r="39" spans="2:10" ht="24.75" customHeight="1">
      <c r="B39" s="215"/>
      <c r="C39" s="110"/>
      <c r="D39" s="110"/>
      <c r="E39" s="217"/>
      <c r="F39" s="217"/>
      <c r="G39" s="217"/>
      <c r="H39" s="217"/>
      <c r="I39" s="103"/>
      <c r="J39" s="104"/>
    </row>
    <row r="40" spans="2:10" ht="24.75" customHeight="1">
      <c r="B40" s="90"/>
      <c r="C40" s="124"/>
      <c r="D40" s="124"/>
      <c r="E40" s="125"/>
      <c r="F40" s="125"/>
      <c r="G40" s="125"/>
      <c r="H40" s="125"/>
      <c r="I40" s="103"/>
      <c r="J40" s="104"/>
    </row>
    <row r="41" spans="3:26" ht="21" customHeight="1">
      <c r="C41" s="218" t="s">
        <v>132</v>
      </c>
      <c r="J41" s="219" t="s">
        <v>133</v>
      </c>
      <c r="K41" s="220"/>
      <c r="L41" s="220"/>
      <c r="M41" s="220"/>
      <c r="N41" s="220"/>
      <c r="O41" s="220"/>
      <c r="P41" s="220"/>
      <c r="Q41" s="220"/>
      <c r="R41" s="220"/>
      <c r="S41" s="219" t="s">
        <v>133</v>
      </c>
      <c r="T41" s="220"/>
      <c r="U41" s="220"/>
      <c r="V41" s="220"/>
      <c r="W41" s="220"/>
      <c r="X41" s="220"/>
      <c r="Y41" s="220"/>
      <c r="Z41" s="220"/>
    </row>
    <row r="42" spans="3:26" ht="21" customHeight="1">
      <c r="C42" s="221">
        <f>+IF(EXACT($E5,$B5),$C5,IF(EXACT($E5,$B6),$C6,"VIRHE!"))</f>
        <v>0</v>
      </c>
      <c r="D42" s="221">
        <f>+IF($E5="","",IF(EXACT($E5,$B5),$D5,IF(EXACT($E5,$B6),$D6,"VIRHE!")))</f>
      </c>
      <c r="E42" s="222" t="s">
        <v>128</v>
      </c>
      <c r="F42" s="223">
        <f>+IF($E5="","",IF(EXACT($E5,$B6),$C5,IF(EXACT($E5,$B5),$C6,"VIRHE!")))</f>
      </c>
      <c r="G42" s="223">
        <f>+IF($E5="","",IF(EXACT($E5,$B6),$D5,IF(EXACT($E5,$B5),$D6,"VIRHE!")))</f>
      </c>
      <c r="H42" s="222">
        <f>+E6</f>
        <v>0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3:26" ht="21" customHeight="1">
      <c r="C43" s="89" t="str">
        <f>+IF(EXACT($E7,$B7),$C7,IF(EXACT($E7,$B8),$C8,"VIRHE!"))</f>
        <v>VIRHE!</v>
      </c>
      <c r="D43" s="89" t="str">
        <f>+IF($E7="","",IF(EXACT($E7,$B7),$D7,IF(EXACT($E7,$B8),$D8,"VIRHE!")))</f>
        <v>VIRHE!</v>
      </c>
      <c r="E43" s="104" t="s">
        <v>128</v>
      </c>
      <c r="F43" s="224" t="str">
        <f>+IF($E7="","",IF(EXACT($E7,$B8),$C7,IF(EXACT($E7,$B7),$C8,"VIRHE!")))</f>
        <v>VIRHE!</v>
      </c>
      <c r="G43" s="224" t="str">
        <f>+IF($E7="","",IF(EXACT($E7,$B8),$D7,IF(EXACT($E7,$B7),$D8,"VIRHE!")))</f>
        <v>VIRHE!</v>
      </c>
      <c r="H43" s="104" t="str">
        <f>+E8</f>
        <v>8,8,10</v>
      </c>
      <c r="J43" s="220" t="s">
        <v>85</v>
      </c>
      <c r="K43" s="220"/>
      <c r="L43" s="311">
        <f>+$D$3</f>
        <v>0</v>
      </c>
      <c r="M43" s="312"/>
      <c r="N43" s="312"/>
      <c r="O43" s="220"/>
      <c r="P43" s="220"/>
      <c r="Q43" s="220"/>
      <c r="R43" s="220"/>
      <c r="S43" s="220" t="s">
        <v>85</v>
      </c>
      <c r="T43" s="220"/>
      <c r="U43" s="311">
        <f>+$D$3</f>
        <v>0</v>
      </c>
      <c r="V43" s="312"/>
      <c r="W43" s="312"/>
      <c r="X43" s="220"/>
      <c r="Y43" s="220"/>
      <c r="Z43" s="220"/>
    </row>
    <row r="44" spans="3:26" ht="21" customHeight="1">
      <c r="C44" s="221" t="str">
        <f>+IF(EXACT($E9,$B9),$C9,IF(EXACT($E9,$B10),$C10,"VIRHE!"))</f>
        <v>VIRHE!</v>
      </c>
      <c r="D44" s="221" t="str">
        <f>+IF($E9="","",IF(EXACT($E9,$B9),$D9,IF(EXACT($E9,$B10),$D10,"VIRHE!")))</f>
        <v>VIRHE!</v>
      </c>
      <c r="E44" s="222" t="s">
        <v>128</v>
      </c>
      <c r="F44" s="223" t="str">
        <f>+IF($E9="","",IF(EXACT($E9,$B10),$C9,IF(EXACT($E9,$B9),$C10,"VIRHE!")))</f>
        <v>VIRHE!</v>
      </c>
      <c r="G44" s="223" t="str">
        <f>+IF($E9="","",IF(EXACT($E9,$B10),$D9,IF(EXACT($E9,$B9),$D10,"VIRHE!")))</f>
        <v>VIRHE!</v>
      </c>
      <c r="H44" s="222" t="str">
        <f>+E10</f>
        <v>-9,8,4,6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3:26" ht="21" customHeight="1">
      <c r="C45" s="89">
        <f>+IF(EXACT($E11,$B11),$C11,IF(EXACT($E11,$B12),$C12,"VIRHE!"))</f>
        <v>0</v>
      </c>
      <c r="D45" s="89">
        <f>+IF($E11="","",IF(EXACT($E11,$B11),$D11,IF(EXACT($E11,$B12),$D12,"VIRHE!")))</f>
      </c>
      <c r="E45" s="104" t="s">
        <v>128</v>
      </c>
      <c r="F45" s="224">
        <f>+IF($E11="","",IF(EXACT($E11,$B12),$C11,IF(EXACT($E11,$B11),$C12,"VIRHE!")))</f>
      </c>
      <c r="G45" s="224">
        <f>+IF($E11="","",IF(EXACT($E11,$B12),$D11,IF(EXACT($E11,$B11),$D12,"VIRHE!")))</f>
      </c>
      <c r="H45" s="104">
        <f>+E12</f>
        <v>0</v>
      </c>
      <c r="J45" s="220" t="s">
        <v>134</v>
      </c>
      <c r="K45" s="220"/>
      <c r="L45" s="313">
        <f>+$D$1</f>
      </c>
      <c r="M45" s="313"/>
      <c r="N45" s="313"/>
      <c r="O45" s="313"/>
      <c r="P45" s="313"/>
      <c r="Q45" s="220"/>
      <c r="R45" s="220"/>
      <c r="S45" s="220" t="s">
        <v>134</v>
      </c>
      <c r="T45" s="220"/>
      <c r="U45" s="313">
        <f>+$D$1</f>
      </c>
      <c r="V45" s="313"/>
      <c r="W45" s="313"/>
      <c r="X45" s="313"/>
      <c r="Y45" s="313"/>
      <c r="Z45" s="220"/>
    </row>
    <row r="46" spans="3:26" ht="21" customHeight="1">
      <c r="C46" s="225"/>
      <c r="D46" s="225"/>
      <c r="E46" s="226"/>
      <c r="F46" s="227"/>
      <c r="G46" s="227"/>
      <c r="H46" s="226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3:26" ht="21" customHeight="1">
      <c r="C47" s="218" t="s">
        <v>135</v>
      </c>
      <c r="F47" s="224"/>
      <c r="G47" s="224"/>
      <c r="J47" s="220" t="s">
        <v>136</v>
      </c>
      <c r="K47" s="220"/>
      <c r="L47" s="313">
        <f>+$D$2</f>
        <v>0</v>
      </c>
      <c r="M47" s="313"/>
      <c r="N47" s="228" t="s">
        <v>4</v>
      </c>
      <c r="O47" s="220"/>
      <c r="P47" s="229"/>
      <c r="Q47" s="220"/>
      <c r="R47" s="220"/>
      <c r="S47" s="220" t="s">
        <v>136</v>
      </c>
      <c r="T47" s="220"/>
      <c r="U47" s="313">
        <f>+$D$2</f>
        <v>0</v>
      </c>
      <c r="V47" s="313"/>
      <c r="W47" s="228" t="s">
        <v>4</v>
      </c>
      <c r="X47" s="220"/>
      <c r="Y47" s="230"/>
      <c r="Z47" s="220"/>
    </row>
    <row r="48" spans="3:26" ht="21" customHeight="1">
      <c r="C48" s="221" t="str">
        <f>VLOOKUP(F6,B5:C12,2)</f>
        <v>Frans Hietanen</v>
      </c>
      <c r="D48" s="221" t="str">
        <f>VLOOKUP(F6,B5:D12,3)</f>
        <v>TuPy</v>
      </c>
      <c r="E48" s="222" t="s">
        <v>128</v>
      </c>
      <c r="F48" s="223" t="e">
        <f>VLOOKUP(IF(F6=E5,E7,E5),B5:D12,2)</f>
        <v>#N/A</v>
      </c>
      <c r="G48" s="223" t="e">
        <f>VLOOKUP(IF(F6=E5,E7,E5),B5:D12,3)</f>
        <v>#N/A</v>
      </c>
      <c r="H48" s="222" t="str">
        <f>+F7</f>
        <v>-8,3,10,3</v>
      </c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3:26" ht="21" customHeight="1">
      <c r="C49" s="89" t="str">
        <f>VLOOKUP(F10,B5:D12,2)</f>
        <v>Frans Hietanen</v>
      </c>
      <c r="D49" s="89" t="str">
        <f>VLOOKUP(F10,B5:D12,3)</f>
        <v>TuPy</v>
      </c>
      <c r="E49" s="104" t="s">
        <v>128</v>
      </c>
      <c r="F49" s="224" t="str">
        <f>VLOOKUP(IF(F10=E9,E11,E9),B5:D12,2)</f>
        <v>Mergim Kelmendi</v>
      </c>
      <c r="G49" s="224" t="e">
        <f>VLOOKUP(IF(F10=E9,E11,E9),B6:D13,3)</f>
        <v>#N/A</v>
      </c>
      <c r="H49" s="104" t="str">
        <f>+F11</f>
        <v>-6,-9,7,9,6</v>
      </c>
      <c r="J49" s="313" t="str">
        <f>+C5</f>
        <v>Mergim Kelmendi</v>
      </c>
      <c r="K49" s="313"/>
      <c r="L49" s="313"/>
      <c r="M49" s="313"/>
      <c r="N49" s="231" t="s">
        <v>128</v>
      </c>
      <c r="O49" s="232"/>
      <c r="P49" s="313">
        <f>+C6</f>
        <v>0</v>
      </c>
      <c r="Q49" s="313"/>
      <c r="R49" s="220"/>
      <c r="S49" s="313" t="str">
        <f>+C7</f>
        <v>Mikael Kokko</v>
      </c>
      <c r="T49" s="313"/>
      <c r="U49" s="313"/>
      <c r="V49" s="313"/>
      <c r="W49" s="231" t="s">
        <v>128</v>
      </c>
      <c r="X49" s="232"/>
      <c r="Y49" s="313" t="str">
        <f>+C8</f>
        <v>Konsta Kähtävä</v>
      </c>
      <c r="Z49" s="313"/>
    </row>
    <row r="50" spans="3:26" ht="21" customHeight="1">
      <c r="C50" s="225"/>
      <c r="D50" s="225"/>
      <c r="E50" s="226"/>
      <c r="F50" s="227"/>
      <c r="G50" s="227"/>
      <c r="H50" s="226"/>
      <c r="J50" s="220" t="s">
        <v>8</v>
      </c>
      <c r="K50" s="220"/>
      <c r="L50" s="220"/>
      <c r="M50" s="220"/>
      <c r="N50" s="220"/>
      <c r="O50" s="220"/>
      <c r="P50" s="220" t="s">
        <v>8</v>
      </c>
      <c r="Q50" s="220"/>
      <c r="R50" s="220"/>
      <c r="S50" s="220" t="s">
        <v>8</v>
      </c>
      <c r="T50" s="220"/>
      <c r="U50" s="220"/>
      <c r="V50" s="220"/>
      <c r="W50" s="220"/>
      <c r="X50" s="220"/>
      <c r="Y50" s="220" t="s">
        <v>8</v>
      </c>
      <c r="Z50" s="220"/>
    </row>
    <row r="51" spans="3:26" ht="21" customHeight="1">
      <c r="C51" s="218" t="s">
        <v>137</v>
      </c>
      <c r="F51" s="224"/>
      <c r="G51" s="224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3:26" ht="21" customHeight="1">
      <c r="C52" s="221" t="str">
        <f>VLOOKUP(G8,B5:D12,2)</f>
        <v>Frans Hietanen</v>
      </c>
      <c r="D52" s="221" t="str">
        <f>VLOOKUP(G8,B5:D12,3)</f>
        <v>TuPy</v>
      </c>
      <c r="E52" s="222" t="s">
        <v>128</v>
      </c>
      <c r="F52" s="223" t="str">
        <f>VLOOKUP(IF(G8=F6,F10,F6),B5:D12,2)</f>
        <v>Frans Hietanen</v>
      </c>
      <c r="G52" s="223" t="str">
        <f>VLOOKUP(IF(G8=F6,F10,F6),B5:D12,3)</f>
        <v>TuPy</v>
      </c>
      <c r="H52" s="222" t="str">
        <f>+G9</f>
        <v>4,-3,13,2</v>
      </c>
      <c r="J52" s="313" t="str">
        <f>+D5</f>
        <v>TuPy</v>
      </c>
      <c r="K52" s="313"/>
      <c r="L52" s="313"/>
      <c r="M52" s="313"/>
      <c r="N52" s="220"/>
      <c r="O52" s="220"/>
      <c r="P52" s="313">
        <f>+D6</f>
        <v>0</v>
      </c>
      <c r="Q52" s="313"/>
      <c r="R52" s="220"/>
      <c r="S52" s="313" t="str">
        <f>+D7</f>
        <v>PT 75</v>
      </c>
      <c r="T52" s="313"/>
      <c r="U52" s="313"/>
      <c r="V52" s="313"/>
      <c r="W52" s="220"/>
      <c r="X52" s="220"/>
      <c r="Y52" s="313" t="str">
        <f>+D8</f>
        <v>Por-83</v>
      </c>
      <c r="Z52" s="313"/>
    </row>
    <row r="53" spans="6:26" ht="21" customHeight="1">
      <c r="F53" s="224"/>
      <c r="G53" s="224"/>
      <c r="J53" s="220" t="s">
        <v>0</v>
      </c>
      <c r="K53" s="220"/>
      <c r="L53" s="220"/>
      <c r="M53" s="220"/>
      <c r="N53" s="220"/>
      <c r="O53" s="220"/>
      <c r="P53" s="220" t="s">
        <v>0</v>
      </c>
      <c r="Q53" s="220"/>
      <c r="R53" s="220"/>
      <c r="S53" s="220" t="s">
        <v>0</v>
      </c>
      <c r="T53" s="220"/>
      <c r="U53" s="220"/>
      <c r="V53" s="220"/>
      <c r="W53" s="220"/>
      <c r="X53" s="220"/>
      <c r="Y53" s="220" t="s">
        <v>0</v>
      </c>
      <c r="Z53" s="220"/>
    </row>
    <row r="54" spans="3:26" ht="21" customHeight="1">
      <c r="C54" s="218" t="s">
        <v>138</v>
      </c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2:26" ht="21" customHeight="1">
      <c r="B55" s="104">
        <v>1</v>
      </c>
      <c r="C55" s="224" t="str">
        <f>VLOOKUP(G8,B5:D12,2)</f>
        <v>Frans Hietanen</v>
      </c>
      <c r="D55" s="224" t="str">
        <f>VLOOKUP(G8,B5:D12,3)</f>
        <v>TuPy</v>
      </c>
      <c r="E55" s="233" t="str">
        <f>+G9</f>
        <v>4,-3,13,2</v>
      </c>
      <c r="J55" s="220" t="s">
        <v>113</v>
      </c>
      <c r="K55" s="229"/>
      <c r="L55" s="232" t="s">
        <v>139</v>
      </c>
      <c r="M55" s="229"/>
      <c r="N55" s="220"/>
      <c r="O55" s="220"/>
      <c r="P55" s="220"/>
      <c r="Q55" s="220"/>
      <c r="R55" s="220"/>
      <c r="S55" s="220" t="s">
        <v>113</v>
      </c>
      <c r="T55" s="229"/>
      <c r="U55" s="232" t="s">
        <v>139</v>
      </c>
      <c r="V55" s="229"/>
      <c r="W55" s="220"/>
      <c r="X55" s="220"/>
      <c r="Y55" s="220"/>
      <c r="Z55" s="220"/>
    </row>
    <row r="56" spans="2:26" ht="21" customHeight="1">
      <c r="B56" s="104">
        <v>2</v>
      </c>
      <c r="C56" s="224" t="str">
        <f>VLOOKUP(IF(G8=F6,F10,F6),B5:D12,2)</f>
        <v>Frans Hietanen</v>
      </c>
      <c r="D56" s="224" t="str">
        <f>VLOOKUP(IF(G8=F6,F10,F6),B5:D12,3)</f>
        <v>TuPy</v>
      </c>
      <c r="F56" s="224"/>
      <c r="G56" s="224"/>
      <c r="J56" s="220" t="s">
        <v>114</v>
      </c>
      <c r="K56" s="234"/>
      <c r="L56" s="232" t="s">
        <v>139</v>
      </c>
      <c r="M56" s="234"/>
      <c r="N56" s="220"/>
      <c r="O56" s="220"/>
      <c r="P56" s="313"/>
      <c r="Q56" s="313"/>
      <c r="R56" s="220"/>
      <c r="S56" s="220" t="s">
        <v>114</v>
      </c>
      <c r="T56" s="234"/>
      <c r="U56" s="232" t="s">
        <v>139</v>
      </c>
      <c r="V56" s="234"/>
      <c r="W56" s="220"/>
      <c r="X56" s="220"/>
      <c r="Y56" s="313"/>
      <c r="Z56" s="313"/>
    </row>
    <row r="57" spans="2:26" ht="21" customHeight="1">
      <c r="B57" s="104">
        <v>3</v>
      </c>
      <c r="C57" s="224" t="e">
        <f>VLOOKUP(IF(F6=E5,E7,E5),B5:D12,2)</f>
        <v>#N/A</v>
      </c>
      <c r="D57" s="224" t="e">
        <f>VLOOKUP(IF(F6=E5,E7,E5),B5:D12,3)</f>
        <v>#N/A</v>
      </c>
      <c r="F57" s="224"/>
      <c r="G57" s="224"/>
      <c r="J57" s="220" t="s">
        <v>115</v>
      </c>
      <c r="K57" s="234"/>
      <c r="L57" s="232" t="s">
        <v>139</v>
      </c>
      <c r="M57" s="234"/>
      <c r="N57" s="220"/>
      <c r="O57" s="220"/>
      <c r="P57" s="220" t="s">
        <v>140</v>
      </c>
      <c r="Q57" s="220"/>
      <c r="R57" s="220"/>
      <c r="S57" s="220" t="s">
        <v>115</v>
      </c>
      <c r="T57" s="234"/>
      <c r="U57" s="232" t="s">
        <v>139</v>
      </c>
      <c r="V57" s="234"/>
      <c r="W57" s="220"/>
      <c r="X57" s="220"/>
      <c r="Y57" s="220" t="s">
        <v>140</v>
      </c>
      <c r="Z57" s="220"/>
    </row>
    <row r="58" spans="2:26" ht="21" customHeight="1">
      <c r="B58" s="104">
        <v>3</v>
      </c>
      <c r="C58" s="224" t="str">
        <f>VLOOKUP(IF(F10=E9,E11,E9),B5:D12,2)</f>
        <v>Mergim Kelmendi</v>
      </c>
      <c r="D58" s="224" t="e">
        <f>VLOOKUP(IF(F10=E9,E11,E9),B6:D13,3)</f>
        <v>#N/A</v>
      </c>
      <c r="F58" s="224"/>
      <c r="G58" s="224"/>
      <c r="J58" s="220" t="s">
        <v>141</v>
      </c>
      <c r="K58" s="234"/>
      <c r="L58" s="232" t="s">
        <v>139</v>
      </c>
      <c r="M58" s="234"/>
      <c r="N58" s="220"/>
      <c r="O58" s="220"/>
      <c r="P58" s="220"/>
      <c r="Q58" s="220"/>
      <c r="R58" s="220"/>
      <c r="S58" s="220" t="s">
        <v>141</v>
      </c>
      <c r="T58" s="234"/>
      <c r="U58" s="232" t="s">
        <v>139</v>
      </c>
      <c r="V58" s="234"/>
      <c r="W58" s="220"/>
      <c r="X58" s="220"/>
      <c r="Y58" s="220"/>
      <c r="Z58" s="220"/>
    </row>
    <row r="59" spans="10:26" ht="21" customHeight="1">
      <c r="J59" s="220" t="s">
        <v>117</v>
      </c>
      <c r="K59" s="234"/>
      <c r="L59" s="232" t="s">
        <v>139</v>
      </c>
      <c r="M59" s="234"/>
      <c r="N59" s="220"/>
      <c r="O59" s="220"/>
      <c r="P59" s="313"/>
      <c r="Q59" s="313"/>
      <c r="R59" s="220"/>
      <c r="S59" s="220" t="s">
        <v>117</v>
      </c>
      <c r="T59" s="234"/>
      <c r="U59" s="232" t="s">
        <v>139</v>
      </c>
      <c r="V59" s="234"/>
      <c r="W59" s="220"/>
      <c r="X59" s="220"/>
      <c r="Y59" s="313"/>
      <c r="Z59" s="313"/>
    </row>
    <row r="60" spans="10:26" ht="21" customHeight="1">
      <c r="J60" s="220" t="s">
        <v>142</v>
      </c>
      <c r="K60" s="234"/>
      <c r="L60" s="232" t="s">
        <v>139</v>
      </c>
      <c r="M60" s="234"/>
      <c r="N60" s="220"/>
      <c r="O60" s="220"/>
      <c r="P60" s="220" t="s">
        <v>143</v>
      </c>
      <c r="Q60" s="220"/>
      <c r="R60" s="220"/>
      <c r="S60" s="220" t="s">
        <v>142</v>
      </c>
      <c r="T60" s="234"/>
      <c r="U60" s="232" t="s">
        <v>139</v>
      </c>
      <c r="V60" s="234"/>
      <c r="W60" s="220"/>
      <c r="X60" s="220"/>
      <c r="Y60" s="220" t="s">
        <v>143</v>
      </c>
      <c r="Z60" s="220"/>
    </row>
    <row r="61" spans="10:26" ht="21" customHeight="1">
      <c r="J61" s="220" t="s">
        <v>144</v>
      </c>
      <c r="K61" s="234"/>
      <c r="L61" s="232" t="s">
        <v>139</v>
      </c>
      <c r="M61" s="234"/>
      <c r="N61" s="220"/>
      <c r="O61" s="220"/>
      <c r="P61" s="220"/>
      <c r="Q61" s="220"/>
      <c r="R61" s="220"/>
      <c r="S61" s="220" t="s">
        <v>144</v>
      </c>
      <c r="T61" s="234"/>
      <c r="U61" s="232" t="s">
        <v>139</v>
      </c>
      <c r="V61" s="234"/>
      <c r="W61" s="220"/>
      <c r="X61" s="220"/>
      <c r="Y61" s="220"/>
      <c r="Z61" s="220"/>
    </row>
    <row r="62" spans="10:26" ht="21" customHeight="1">
      <c r="J62" s="220" t="s">
        <v>145</v>
      </c>
      <c r="K62" s="234"/>
      <c r="L62" s="232" t="s">
        <v>139</v>
      </c>
      <c r="M62" s="234"/>
      <c r="N62" s="220"/>
      <c r="O62" s="220"/>
      <c r="P62" s="313"/>
      <c r="Q62" s="313"/>
      <c r="R62" s="220"/>
      <c r="S62" s="220" t="s">
        <v>145</v>
      </c>
      <c r="T62" s="234"/>
      <c r="U62" s="232" t="s">
        <v>139</v>
      </c>
      <c r="V62" s="234"/>
      <c r="W62" s="220"/>
      <c r="X62" s="220"/>
      <c r="Y62" s="313"/>
      <c r="Z62" s="313"/>
    </row>
    <row r="63" spans="6:26" ht="21" customHeight="1">
      <c r="F63" s="224"/>
      <c r="G63" s="224"/>
      <c r="J63" s="220" t="s">
        <v>146</v>
      </c>
      <c r="K63" s="234"/>
      <c r="L63" s="232" t="s">
        <v>139</v>
      </c>
      <c r="M63" s="234"/>
      <c r="N63" s="220"/>
      <c r="O63" s="220"/>
      <c r="P63" s="220" t="s">
        <v>147</v>
      </c>
      <c r="Q63" s="220"/>
      <c r="R63" s="220"/>
      <c r="S63" s="220" t="s">
        <v>146</v>
      </c>
      <c r="T63" s="234"/>
      <c r="U63" s="232" t="s">
        <v>139</v>
      </c>
      <c r="V63" s="234"/>
      <c r="W63" s="220"/>
      <c r="X63" s="220"/>
      <c r="Y63" s="220" t="s">
        <v>147</v>
      </c>
      <c r="Z63" s="220"/>
    </row>
    <row r="64" spans="6:26" ht="21" customHeight="1">
      <c r="F64" s="224"/>
      <c r="G64" s="224"/>
      <c r="J64" s="220"/>
      <c r="K64" s="220"/>
      <c r="L64" s="232"/>
      <c r="M64" s="220"/>
      <c r="N64" s="220"/>
      <c r="O64" s="220"/>
      <c r="P64" s="220"/>
      <c r="Q64" s="220"/>
      <c r="R64" s="220"/>
      <c r="S64" s="220"/>
      <c r="T64" s="220"/>
      <c r="U64" s="232"/>
      <c r="V64" s="220"/>
      <c r="W64" s="220"/>
      <c r="X64" s="220"/>
      <c r="Y64" s="220"/>
      <c r="Z64" s="220"/>
    </row>
    <row r="65" spans="6:26" ht="21" customHeight="1">
      <c r="F65" s="224"/>
      <c r="G65" s="224"/>
      <c r="J65" s="235"/>
      <c r="K65" s="235"/>
      <c r="L65" s="235"/>
      <c r="M65" s="235"/>
      <c r="N65" s="235"/>
      <c r="O65" s="235"/>
      <c r="P65" s="235"/>
      <c r="Q65" s="235"/>
      <c r="R65" s="220"/>
      <c r="S65" s="235"/>
      <c r="T65" s="235"/>
      <c r="U65" s="235"/>
      <c r="V65" s="235"/>
      <c r="W65" s="235"/>
      <c r="X65" s="235"/>
      <c r="Y65" s="235"/>
      <c r="Z65" s="235"/>
    </row>
    <row r="66" spans="10:26" ht="21" customHeight="1">
      <c r="J66" s="219" t="s">
        <v>133</v>
      </c>
      <c r="K66" s="220"/>
      <c r="L66" s="220"/>
      <c r="M66" s="220"/>
      <c r="N66" s="220"/>
      <c r="O66" s="220"/>
      <c r="P66" s="220"/>
      <c r="Q66" s="220"/>
      <c r="R66" s="220"/>
      <c r="S66" s="219" t="s">
        <v>133</v>
      </c>
      <c r="T66" s="220"/>
      <c r="U66" s="220"/>
      <c r="V66" s="220"/>
      <c r="W66" s="220"/>
      <c r="X66" s="220"/>
      <c r="Y66" s="220"/>
      <c r="Z66" s="220"/>
    </row>
    <row r="67" spans="10:26" ht="21" customHeight="1"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10:26" ht="21" customHeight="1">
      <c r="J68" s="220" t="s">
        <v>85</v>
      </c>
      <c r="K68" s="220"/>
      <c r="L68" s="311">
        <f>+$D$3</f>
        <v>0</v>
      </c>
      <c r="M68" s="312"/>
      <c r="N68" s="312"/>
      <c r="O68" s="220"/>
      <c r="P68" s="220"/>
      <c r="Q68" s="220"/>
      <c r="R68" s="220"/>
      <c r="S68" s="220" t="s">
        <v>85</v>
      </c>
      <c r="T68" s="220"/>
      <c r="U68" s="311">
        <f>+$D$3</f>
        <v>0</v>
      </c>
      <c r="V68" s="312"/>
      <c r="W68" s="312"/>
      <c r="X68" s="220"/>
      <c r="Y68" s="220"/>
      <c r="Z68" s="220"/>
    </row>
    <row r="69" spans="10:26" ht="21" customHeight="1"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0:26" ht="21" customHeight="1">
      <c r="J70" s="220" t="s">
        <v>134</v>
      </c>
      <c r="K70" s="220"/>
      <c r="L70" s="313">
        <f>+$D$1</f>
      </c>
      <c r="M70" s="313"/>
      <c r="N70" s="313"/>
      <c r="O70" s="313"/>
      <c r="P70" s="313"/>
      <c r="Q70" s="220"/>
      <c r="R70" s="220"/>
      <c r="S70" s="220" t="s">
        <v>134</v>
      </c>
      <c r="T70" s="220"/>
      <c r="U70" s="313">
        <f>+$D$1</f>
      </c>
      <c r="V70" s="313"/>
      <c r="W70" s="313"/>
      <c r="X70" s="313"/>
      <c r="Y70" s="313"/>
      <c r="Z70" s="220"/>
    </row>
    <row r="71" spans="10:26" ht="21" customHeight="1"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10:26" ht="21" customHeight="1">
      <c r="J72" s="220" t="s">
        <v>136</v>
      </c>
      <c r="K72" s="220"/>
      <c r="L72" s="313">
        <f>+$D$2</f>
        <v>0</v>
      </c>
      <c r="M72" s="313"/>
      <c r="N72" s="228" t="s">
        <v>4</v>
      </c>
      <c r="O72" s="220"/>
      <c r="P72" s="229"/>
      <c r="Q72" s="220"/>
      <c r="R72" s="220"/>
      <c r="S72" s="220" t="s">
        <v>136</v>
      </c>
      <c r="T72" s="220"/>
      <c r="U72" s="313">
        <f>+$D$2</f>
        <v>0</v>
      </c>
      <c r="V72" s="313"/>
      <c r="W72" s="228" t="s">
        <v>4</v>
      </c>
      <c r="X72" s="220"/>
      <c r="Y72" s="230"/>
      <c r="Z72" s="220"/>
    </row>
    <row r="73" spans="10:26" ht="21" customHeight="1"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0:26" ht="21" customHeight="1">
      <c r="J74" s="313" t="str">
        <f>+C9</f>
        <v>Hassan Alizadeh</v>
      </c>
      <c r="K74" s="313"/>
      <c r="L74" s="313"/>
      <c r="M74" s="313"/>
      <c r="N74" s="231" t="s">
        <v>128</v>
      </c>
      <c r="O74" s="232"/>
      <c r="P74" s="313" t="str">
        <f>+C10</f>
        <v>Patrik Uusitalo</v>
      </c>
      <c r="Q74" s="313"/>
      <c r="R74" s="220"/>
      <c r="S74" s="313">
        <f>+C11</f>
        <v>0</v>
      </c>
      <c r="T74" s="313"/>
      <c r="U74" s="313"/>
      <c r="V74" s="313"/>
      <c r="W74" s="231" t="s">
        <v>128</v>
      </c>
      <c r="X74" s="232"/>
      <c r="Y74" s="313" t="str">
        <f>+C12</f>
        <v>Frans Hietanen</v>
      </c>
      <c r="Z74" s="313"/>
    </row>
    <row r="75" spans="10:26" ht="21" customHeight="1">
      <c r="J75" s="220" t="s">
        <v>8</v>
      </c>
      <c r="K75" s="220"/>
      <c r="L75" s="220"/>
      <c r="M75" s="220"/>
      <c r="N75" s="220"/>
      <c r="O75" s="220"/>
      <c r="P75" s="220" t="s">
        <v>8</v>
      </c>
      <c r="Q75" s="220"/>
      <c r="R75" s="220"/>
      <c r="S75" s="220" t="s">
        <v>8</v>
      </c>
      <c r="T75" s="220"/>
      <c r="U75" s="220"/>
      <c r="V75" s="220"/>
      <c r="W75" s="220"/>
      <c r="X75" s="220"/>
      <c r="Y75" s="220" t="s">
        <v>8</v>
      </c>
      <c r="Z75" s="220"/>
    </row>
    <row r="76" spans="10:26" ht="21" customHeight="1"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10:26" ht="21" customHeight="1">
      <c r="J77" s="313" t="str">
        <f>+D9</f>
        <v>TuPy</v>
      </c>
      <c r="K77" s="313"/>
      <c r="L77" s="313"/>
      <c r="M77" s="313"/>
      <c r="N77" s="220"/>
      <c r="O77" s="220"/>
      <c r="P77" s="313" t="str">
        <f>+D10</f>
        <v>Por-83</v>
      </c>
      <c r="Q77" s="313"/>
      <c r="R77" s="220"/>
      <c r="S77" s="313">
        <f>+D11</f>
        <v>0</v>
      </c>
      <c r="T77" s="313"/>
      <c r="U77" s="313"/>
      <c r="V77" s="313"/>
      <c r="W77" s="220"/>
      <c r="X77" s="220"/>
      <c r="Y77" s="313" t="str">
        <f>+D12</f>
        <v>TuPy</v>
      </c>
      <c r="Z77" s="313"/>
    </row>
    <row r="78" spans="10:26" ht="21" customHeight="1">
      <c r="J78" s="220" t="s">
        <v>0</v>
      </c>
      <c r="K78" s="220"/>
      <c r="L78" s="220"/>
      <c r="M78" s="220"/>
      <c r="N78" s="220"/>
      <c r="O78" s="220"/>
      <c r="P78" s="220" t="s">
        <v>0</v>
      </c>
      <c r="Q78" s="220"/>
      <c r="R78" s="220"/>
      <c r="S78" s="220" t="s">
        <v>0</v>
      </c>
      <c r="T78" s="220"/>
      <c r="U78" s="220"/>
      <c r="V78" s="220"/>
      <c r="W78" s="220"/>
      <c r="X78" s="220"/>
      <c r="Y78" s="220" t="s">
        <v>0</v>
      </c>
      <c r="Z78" s="220"/>
    </row>
    <row r="79" spans="10:26" ht="21" customHeight="1"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spans="10:26" ht="21" customHeight="1">
      <c r="J80" s="220" t="s">
        <v>113</v>
      </c>
      <c r="K80" s="229"/>
      <c r="L80" s="232" t="s">
        <v>139</v>
      </c>
      <c r="M80" s="229"/>
      <c r="N80" s="220"/>
      <c r="O80" s="220"/>
      <c r="P80" s="220"/>
      <c r="Q80" s="220"/>
      <c r="R80" s="220"/>
      <c r="S80" s="220" t="s">
        <v>113</v>
      </c>
      <c r="T80" s="229"/>
      <c r="U80" s="232" t="s">
        <v>139</v>
      </c>
      <c r="V80" s="229"/>
      <c r="W80" s="220"/>
      <c r="X80" s="220"/>
      <c r="Y80" s="220"/>
      <c r="Z80" s="220"/>
    </row>
    <row r="81" spans="10:26" ht="21" customHeight="1">
      <c r="J81" s="220" t="s">
        <v>114</v>
      </c>
      <c r="K81" s="234"/>
      <c r="L81" s="232" t="s">
        <v>139</v>
      </c>
      <c r="M81" s="234"/>
      <c r="N81" s="220"/>
      <c r="O81" s="220"/>
      <c r="P81" s="313"/>
      <c r="Q81" s="313"/>
      <c r="R81" s="220"/>
      <c r="S81" s="220" t="s">
        <v>114</v>
      </c>
      <c r="T81" s="234"/>
      <c r="U81" s="232" t="s">
        <v>139</v>
      </c>
      <c r="V81" s="234"/>
      <c r="W81" s="220"/>
      <c r="X81" s="220"/>
      <c r="Y81" s="313"/>
      <c r="Z81" s="313"/>
    </row>
    <row r="82" spans="10:26" ht="21" customHeight="1">
      <c r="J82" s="220" t="s">
        <v>115</v>
      </c>
      <c r="K82" s="234"/>
      <c r="L82" s="232" t="s">
        <v>139</v>
      </c>
      <c r="M82" s="234"/>
      <c r="N82" s="220"/>
      <c r="O82" s="220"/>
      <c r="P82" s="220" t="s">
        <v>140</v>
      </c>
      <c r="Q82" s="220"/>
      <c r="R82" s="220"/>
      <c r="S82" s="220" t="s">
        <v>115</v>
      </c>
      <c r="T82" s="234"/>
      <c r="U82" s="232" t="s">
        <v>139</v>
      </c>
      <c r="V82" s="234"/>
      <c r="W82" s="220"/>
      <c r="X82" s="220"/>
      <c r="Y82" s="220" t="s">
        <v>140</v>
      </c>
      <c r="Z82" s="220"/>
    </row>
    <row r="83" spans="10:26" ht="21" customHeight="1">
      <c r="J83" s="220" t="s">
        <v>141</v>
      </c>
      <c r="K83" s="234"/>
      <c r="L83" s="232" t="s">
        <v>139</v>
      </c>
      <c r="M83" s="234"/>
      <c r="N83" s="220"/>
      <c r="O83" s="220"/>
      <c r="P83" s="220"/>
      <c r="Q83" s="220"/>
      <c r="R83" s="220"/>
      <c r="S83" s="220" t="s">
        <v>141</v>
      </c>
      <c r="T83" s="234"/>
      <c r="U83" s="232" t="s">
        <v>139</v>
      </c>
      <c r="V83" s="234"/>
      <c r="W83" s="220"/>
      <c r="X83" s="220"/>
      <c r="Y83" s="220"/>
      <c r="Z83" s="220"/>
    </row>
    <row r="84" spans="10:26" ht="21" customHeight="1">
      <c r="J84" s="220" t="s">
        <v>117</v>
      </c>
      <c r="K84" s="234"/>
      <c r="L84" s="232" t="s">
        <v>139</v>
      </c>
      <c r="M84" s="234"/>
      <c r="N84" s="220"/>
      <c r="O84" s="220"/>
      <c r="P84" s="313"/>
      <c r="Q84" s="313"/>
      <c r="R84" s="220"/>
      <c r="S84" s="220" t="s">
        <v>117</v>
      </c>
      <c r="T84" s="234"/>
      <c r="U84" s="232" t="s">
        <v>139</v>
      </c>
      <c r="V84" s="234"/>
      <c r="W84" s="220"/>
      <c r="X84" s="220"/>
      <c r="Y84" s="313"/>
      <c r="Z84" s="313"/>
    </row>
    <row r="85" spans="10:26" ht="21" customHeight="1">
      <c r="J85" s="220" t="s">
        <v>142</v>
      </c>
      <c r="K85" s="234"/>
      <c r="L85" s="232" t="s">
        <v>139</v>
      </c>
      <c r="M85" s="234"/>
      <c r="N85" s="220"/>
      <c r="O85" s="220"/>
      <c r="P85" s="220" t="s">
        <v>143</v>
      </c>
      <c r="Q85" s="220"/>
      <c r="R85" s="220"/>
      <c r="S85" s="220" t="s">
        <v>142</v>
      </c>
      <c r="T85" s="234"/>
      <c r="U85" s="232" t="s">
        <v>139</v>
      </c>
      <c r="V85" s="234"/>
      <c r="W85" s="220"/>
      <c r="X85" s="220"/>
      <c r="Y85" s="220" t="s">
        <v>143</v>
      </c>
      <c r="Z85" s="220"/>
    </row>
    <row r="86" spans="10:26" ht="21" customHeight="1">
      <c r="J86" s="220" t="s">
        <v>144</v>
      </c>
      <c r="K86" s="234"/>
      <c r="L86" s="232" t="s">
        <v>139</v>
      </c>
      <c r="M86" s="234"/>
      <c r="N86" s="220"/>
      <c r="O86" s="220"/>
      <c r="P86" s="220"/>
      <c r="Q86" s="220"/>
      <c r="R86" s="220"/>
      <c r="S86" s="220" t="s">
        <v>144</v>
      </c>
      <c r="T86" s="234"/>
      <c r="U86" s="232" t="s">
        <v>139</v>
      </c>
      <c r="V86" s="234"/>
      <c r="W86" s="220"/>
      <c r="X86" s="220"/>
      <c r="Y86" s="220"/>
      <c r="Z86" s="220"/>
    </row>
    <row r="87" spans="10:26" ht="21" customHeight="1">
      <c r="J87" s="220" t="s">
        <v>145</v>
      </c>
      <c r="K87" s="234"/>
      <c r="L87" s="232" t="s">
        <v>139</v>
      </c>
      <c r="M87" s="234"/>
      <c r="N87" s="220"/>
      <c r="O87" s="220"/>
      <c r="P87" s="313"/>
      <c r="Q87" s="313"/>
      <c r="R87" s="220"/>
      <c r="S87" s="220" t="s">
        <v>145</v>
      </c>
      <c r="T87" s="234"/>
      <c r="U87" s="232" t="s">
        <v>139</v>
      </c>
      <c r="V87" s="234"/>
      <c r="W87" s="220"/>
      <c r="X87" s="220"/>
      <c r="Y87" s="313"/>
      <c r="Z87" s="313"/>
    </row>
    <row r="88" spans="10:26" ht="21" customHeight="1">
      <c r="J88" s="220" t="s">
        <v>146</v>
      </c>
      <c r="K88" s="234"/>
      <c r="L88" s="232" t="s">
        <v>139</v>
      </c>
      <c r="M88" s="234"/>
      <c r="N88" s="220"/>
      <c r="O88" s="220"/>
      <c r="P88" s="220" t="s">
        <v>147</v>
      </c>
      <c r="Q88" s="220"/>
      <c r="R88" s="220"/>
      <c r="S88" s="220" t="s">
        <v>146</v>
      </c>
      <c r="T88" s="234"/>
      <c r="U88" s="232" t="s">
        <v>139</v>
      </c>
      <c r="V88" s="234"/>
      <c r="W88" s="220"/>
      <c r="X88" s="220"/>
      <c r="Y88" s="220" t="s">
        <v>147</v>
      </c>
      <c r="Z88" s="220"/>
    </row>
    <row r="89" spans="10:26" ht="21" customHeight="1"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spans="10:26" ht="21" customHeight="1">
      <c r="J90" s="235"/>
      <c r="K90" s="235"/>
      <c r="L90" s="235"/>
      <c r="M90" s="235"/>
      <c r="N90" s="235"/>
      <c r="O90" s="235"/>
      <c r="P90" s="235"/>
      <c r="Q90" s="235"/>
      <c r="R90" s="220"/>
      <c r="S90" s="235"/>
      <c r="T90" s="235"/>
      <c r="U90" s="235"/>
      <c r="V90" s="235"/>
      <c r="W90" s="235"/>
      <c r="X90" s="235"/>
      <c r="Y90" s="235"/>
      <c r="Z90" s="235"/>
    </row>
  </sheetData>
  <mergeCells count="43">
    <mergeCell ref="L43:N43"/>
    <mergeCell ref="U43:W43"/>
    <mergeCell ref="L45:P45"/>
    <mergeCell ref="U45:Y45"/>
    <mergeCell ref="L47:M47"/>
    <mergeCell ref="U47:V47"/>
    <mergeCell ref="J49:M49"/>
    <mergeCell ref="P49:Q49"/>
    <mergeCell ref="S49:V49"/>
    <mergeCell ref="Y49:Z49"/>
    <mergeCell ref="J52:M52"/>
    <mergeCell ref="P52:Q52"/>
    <mergeCell ref="S52:V52"/>
    <mergeCell ref="Y52:Z52"/>
    <mergeCell ref="P56:Q56"/>
    <mergeCell ref="Y56:Z56"/>
    <mergeCell ref="P59:Q59"/>
    <mergeCell ref="Y59:Z59"/>
    <mergeCell ref="P62:Q62"/>
    <mergeCell ref="Y62:Z62"/>
    <mergeCell ref="L68:N68"/>
    <mergeCell ref="U68:W68"/>
    <mergeCell ref="L70:P70"/>
    <mergeCell ref="U70:Y70"/>
    <mergeCell ref="L72:M72"/>
    <mergeCell ref="U72:V72"/>
    <mergeCell ref="P77:Q77"/>
    <mergeCell ref="S77:V77"/>
    <mergeCell ref="Y77:Z77"/>
    <mergeCell ref="J74:M74"/>
    <mergeCell ref="P74:Q74"/>
    <mergeCell ref="S74:V74"/>
    <mergeCell ref="Y74:Z74"/>
    <mergeCell ref="D1:F1"/>
    <mergeCell ref="P87:Q87"/>
    <mergeCell ref="Y87:Z87"/>
    <mergeCell ref="D3:E3"/>
    <mergeCell ref="D2:E2"/>
    <mergeCell ref="P81:Q81"/>
    <mergeCell ref="Y81:Z81"/>
    <mergeCell ref="P84:Q84"/>
    <mergeCell ref="Y84:Z84"/>
    <mergeCell ref="J77:M77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7"/>
  <dimension ref="A1:Z90"/>
  <sheetViews>
    <sheetView showGridLines="0" zoomScale="75" zoomScaleNormal="75" workbookViewId="0" topLeftCell="A1">
      <selection activeCell="G12" sqref="G12"/>
    </sheetView>
  </sheetViews>
  <sheetFormatPr defaultColWidth="8.88671875" defaultRowHeight="19.5" customHeight="1"/>
  <cols>
    <col min="1" max="1" width="4.3359375" style="89" customWidth="1"/>
    <col min="2" max="2" width="3.21484375" style="104" customWidth="1"/>
    <col min="3" max="3" width="30.88671875" style="89" customWidth="1"/>
    <col min="4" max="4" width="10.5546875" style="89" customWidth="1"/>
    <col min="5" max="8" width="15.21484375" style="104" customWidth="1"/>
    <col min="9" max="9" width="7.4453125" style="89" customWidth="1"/>
    <col min="10" max="10" width="6.21484375" style="89" customWidth="1"/>
    <col min="11" max="11" width="3.99609375" style="89" customWidth="1"/>
    <col min="12" max="12" width="3.21484375" style="89" customWidth="1"/>
    <col min="13" max="13" width="4.88671875" style="89" customWidth="1"/>
    <col min="14" max="14" width="6.88671875" style="89" customWidth="1"/>
    <col min="15" max="15" width="2.77734375" style="89" customWidth="1"/>
    <col min="16" max="16" width="8.21484375" style="89" customWidth="1"/>
    <col min="17" max="17" width="10.21484375" style="89" customWidth="1"/>
    <col min="18" max="18" width="5.77734375" style="89" customWidth="1"/>
    <col min="19" max="19" width="6.21484375" style="89" customWidth="1"/>
    <col min="20" max="20" width="3.99609375" style="89" customWidth="1"/>
    <col min="21" max="21" width="3.21484375" style="89" customWidth="1"/>
    <col min="22" max="22" width="4.88671875" style="89" customWidth="1"/>
    <col min="23" max="23" width="6.88671875" style="89" customWidth="1"/>
    <col min="24" max="24" width="2.77734375" style="89" customWidth="1"/>
    <col min="25" max="25" width="8.21484375" style="89" customWidth="1"/>
    <col min="26" max="26" width="10.21484375" style="89" customWidth="1"/>
    <col min="27" max="27" width="5.77734375" style="89" customWidth="1"/>
    <col min="28" max="16384" width="7.4453125" style="89" customWidth="1"/>
  </cols>
  <sheetData>
    <row r="1" spans="2:8" ht="19.5" customHeight="1">
      <c r="B1" s="200"/>
      <c r="C1" s="201" t="s">
        <v>129</v>
      </c>
      <c r="D1" s="314">
        <f>IF('[1]Ilmoittautuneet'!C1="","",'[1]Ilmoittautuneet'!C1)</f>
      </c>
      <c r="E1" s="315"/>
      <c r="F1" s="315"/>
      <c r="G1" s="200"/>
      <c r="H1" s="200"/>
    </row>
    <row r="2" spans="2:9" ht="19.5" customHeight="1">
      <c r="B2" s="90"/>
      <c r="C2" s="91" t="s">
        <v>215</v>
      </c>
      <c r="D2" s="318"/>
      <c r="E2" s="319"/>
      <c r="F2" s="92"/>
      <c r="G2" s="92"/>
      <c r="H2" s="92"/>
      <c r="I2" s="93"/>
    </row>
    <row r="3" spans="2:9" ht="19.5" customHeight="1">
      <c r="B3" s="90"/>
      <c r="C3" s="91" t="s">
        <v>131</v>
      </c>
      <c r="D3" s="316"/>
      <c r="E3" s="317"/>
      <c r="F3" s="94"/>
      <c r="G3" s="94"/>
      <c r="H3" s="94"/>
      <c r="I3" s="93"/>
    </row>
    <row r="4" spans="2:9" ht="24.75" customHeight="1" thickBot="1">
      <c r="B4" s="95"/>
      <c r="C4" s="96"/>
      <c r="D4" s="96"/>
      <c r="E4" s="97"/>
      <c r="F4" s="97"/>
      <c r="G4" s="97"/>
      <c r="H4" s="97"/>
      <c r="I4" s="98"/>
    </row>
    <row r="5" spans="1:10" ht="24.75" customHeight="1">
      <c r="A5" s="99"/>
      <c r="B5" s="100" t="s">
        <v>51</v>
      </c>
      <c r="C5" s="101" t="s">
        <v>52</v>
      </c>
      <c r="D5" s="120" t="s">
        <v>1</v>
      </c>
      <c r="E5" s="202"/>
      <c r="F5" s="202"/>
      <c r="G5" s="202"/>
      <c r="H5" s="94"/>
      <c r="I5" s="103"/>
      <c r="J5" s="104"/>
    </row>
    <row r="6" spans="1:10" ht="24.75" customHeight="1" thickBot="1">
      <c r="A6" s="99"/>
      <c r="B6" s="105"/>
      <c r="C6" s="106"/>
      <c r="D6" s="107"/>
      <c r="E6" s="108"/>
      <c r="F6" s="203" t="s">
        <v>218</v>
      </c>
      <c r="G6" s="202"/>
      <c r="H6" s="94"/>
      <c r="I6" s="103"/>
      <c r="J6" s="104"/>
    </row>
    <row r="7" spans="1:10" ht="24.75" customHeight="1">
      <c r="A7" s="99"/>
      <c r="B7" s="109" t="s">
        <v>53</v>
      </c>
      <c r="C7" s="110" t="s">
        <v>97</v>
      </c>
      <c r="D7" s="115" t="s">
        <v>60</v>
      </c>
      <c r="E7" s="204" t="s">
        <v>216</v>
      </c>
      <c r="F7" s="111" t="s">
        <v>219</v>
      </c>
      <c r="G7" s="205"/>
      <c r="H7" s="94"/>
      <c r="I7" s="103"/>
      <c r="J7" s="104"/>
    </row>
    <row r="8" spans="1:10" ht="24.75" customHeight="1" thickBot="1">
      <c r="A8" s="99"/>
      <c r="B8" s="113" t="s">
        <v>199</v>
      </c>
      <c r="C8" s="114" t="s">
        <v>88</v>
      </c>
      <c r="D8" s="121" t="s">
        <v>60</v>
      </c>
      <c r="E8" s="102" t="s">
        <v>217</v>
      </c>
      <c r="F8" s="206"/>
      <c r="G8" s="203" t="s">
        <v>218</v>
      </c>
      <c r="H8" s="94"/>
      <c r="I8" s="103"/>
      <c r="J8" s="104"/>
    </row>
    <row r="9" spans="1:10" ht="24.75" customHeight="1">
      <c r="A9" s="99"/>
      <c r="B9" s="100" t="s">
        <v>49</v>
      </c>
      <c r="C9" s="101" t="s">
        <v>44</v>
      </c>
      <c r="D9" s="120" t="s">
        <v>35</v>
      </c>
      <c r="E9" s="202" t="s">
        <v>220</v>
      </c>
      <c r="F9" s="206"/>
      <c r="G9" s="112" t="s">
        <v>224</v>
      </c>
      <c r="H9" s="119"/>
      <c r="I9" s="103"/>
      <c r="J9" s="104"/>
    </row>
    <row r="10" spans="1:10" ht="24.75" customHeight="1" thickBot="1">
      <c r="A10" s="99"/>
      <c r="B10" s="105" t="s">
        <v>54</v>
      </c>
      <c r="C10" s="106" t="s">
        <v>41</v>
      </c>
      <c r="D10" s="107" t="s">
        <v>7</v>
      </c>
      <c r="E10" s="108" t="s">
        <v>221</v>
      </c>
      <c r="F10" s="207" t="s">
        <v>222</v>
      </c>
      <c r="G10" s="205"/>
      <c r="H10" s="119"/>
      <c r="I10" s="103"/>
      <c r="J10" s="104"/>
    </row>
    <row r="11" spans="1:10" ht="24.75" customHeight="1">
      <c r="A11" s="99"/>
      <c r="B11" s="109"/>
      <c r="C11" s="110"/>
      <c r="D11" s="115"/>
      <c r="E11" s="204"/>
      <c r="F11" s="102" t="s">
        <v>223</v>
      </c>
      <c r="G11" s="205"/>
      <c r="H11" s="119"/>
      <c r="I11" s="103"/>
      <c r="J11" s="104"/>
    </row>
    <row r="12" spans="1:10" ht="24.75" customHeight="1" thickBot="1">
      <c r="A12" s="99"/>
      <c r="B12" s="113" t="s">
        <v>48</v>
      </c>
      <c r="C12" s="114" t="s">
        <v>34</v>
      </c>
      <c r="D12" s="121" t="s">
        <v>35</v>
      </c>
      <c r="E12" s="102"/>
      <c r="F12" s="202"/>
      <c r="G12" s="205"/>
      <c r="H12" s="119"/>
      <c r="I12" s="103"/>
      <c r="J12" s="104"/>
    </row>
    <row r="13" spans="2:10" ht="24.75" customHeight="1">
      <c r="B13" s="126"/>
      <c r="C13" s="127"/>
      <c r="D13" s="127"/>
      <c r="E13" s="94"/>
      <c r="F13" s="94"/>
      <c r="G13" s="119"/>
      <c r="H13" s="119"/>
      <c r="I13" s="103"/>
      <c r="J13" s="104"/>
    </row>
    <row r="14" spans="2:10" ht="24.75" customHeight="1">
      <c r="B14" s="208"/>
      <c r="C14" s="209"/>
      <c r="D14" s="209"/>
      <c r="E14" s="210"/>
      <c r="F14" s="210"/>
      <c r="G14" s="210"/>
      <c r="H14" s="210"/>
      <c r="I14" s="103"/>
      <c r="J14" s="104"/>
    </row>
    <row r="15" spans="2:10" ht="24.75" customHeight="1">
      <c r="B15" s="208"/>
      <c r="C15" s="211"/>
      <c r="D15" s="209"/>
      <c r="E15" s="210"/>
      <c r="F15" s="210"/>
      <c r="G15" s="210"/>
      <c r="H15" s="210"/>
      <c r="I15" s="103"/>
      <c r="J15" s="104"/>
    </row>
    <row r="16" spans="2:10" ht="24.75" customHeight="1">
      <c r="B16" s="208"/>
      <c r="C16" s="209"/>
      <c r="D16" s="209"/>
      <c r="E16" s="210"/>
      <c r="F16" s="210"/>
      <c r="G16" s="210"/>
      <c r="H16" s="210"/>
      <c r="I16" s="103"/>
      <c r="J16" s="104"/>
    </row>
    <row r="17" spans="2:10" ht="24.75" customHeight="1">
      <c r="B17" s="208"/>
      <c r="C17" s="209"/>
      <c r="D17" s="209"/>
      <c r="E17" s="212"/>
      <c r="F17" s="210"/>
      <c r="G17" s="210"/>
      <c r="H17" s="210"/>
      <c r="I17" s="103"/>
      <c r="J17" s="104"/>
    </row>
    <row r="18" spans="2:10" ht="24.75" customHeight="1">
      <c r="B18" s="208"/>
      <c r="C18" s="209"/>
      <c r="D18" s="209"/>
      <c r="E18" s="210"/>
      <c r="F18" s="210"/>
      <c r="G18" s="210"/>
      <c r="H18" s="210"/>
      <c r="I18" s="103"/>
      <c r="J18" s="104"/>
    </row>
    <row r="19" spans="2:10" ht="24.75" customHeight="1">
      <c r="B19" s="208"/>
      <c r="C19" s="211"/>
      <c r="D19" s="209"/>
      <c r="E19" s="210"/>
      <c r="F19" s="210"/>
      <c r="G19" s="210"/>
      <c r="H19" s="210"/>
      <c r="I19" s="103"/>
      <c r="J19" s="104"/>
    </row>
    <row r="20" spans="2:10" ht="24.75" customHeight="1">
      <c r="B20" s="208"/>
      <c r="C20" s="209"/>
      <c r="D20" s="209"/>
      <c r="E20" s="210"/>
      <c r="F20" s="210"/>
      <c r="G20" s="210"/>
      <c r="H20" s="210"/>
      <c r="I20" s="103"/>
      <c r="J20" s="104"/>
    </row>
    <row r="21" spans="2:10" ht="24.75" customHeight="1">
      <c r="B21" s="208"/>
      <c r="C21" s="209"/>
      <c r="D21" s="209"/>
      <c r="E21" s="210"/>
      <c r="F21" s="210"/>
      <c r="G21" s="210"/>
      <c r="H21" s="210"/>
      <c r="I21" s="118"/>
      <c r="J21" s="104"/>
    </row>
    <row r="22" spans="2:10" ht="24.75" customHeight="1">
      <c r="B22" s="213"/>
      <c r="C22" s="213"/>
      <c r="D22" s="213"/>
      <c r="E22" s="214"/>
      <c r="F22" s="94"/>
      <c r="G22" s="119"/>
      <c r="H22" s="119"/>
      <c r="I22" s="103"/>
      <c r="J22" s="104"/>
    </row>
    <row r="23" spans="2:10" ht="24.75" customHeight="1">
      <c r="B23" s="208"/>
      <c r="C23" s="209"/>
      <c r="D23" s="209"/>
      <c r="E23" s="119"/>
      <c r="F23" s="119"/>
      <c r="G23" s="119"/>
      <c r="H23" s="119"/>
      <c r="I23" s="103"/>
      <c r="J23" s="104"/>
    </row>
    <row r="24" spans="2:10" ht="24.75" customHeight="1">
      <c r="B24" s="208"/>
      <c r="C24" s="211"/>
      <c r="D24" s="209"/>
      <c r="E24" s="119"/>
      <c r="F24" s="119"/>
      <c r="G24" s="119"/>
      <c r="H24" s="119"/>
      <c r="I24" s="103"/>
      <c r="J24" s="104"/>
    </row>
    <row r="25" spans="2:10" ht="24.75" customHeight="1">
      <c r="B25" s="208"/>
      <c r="C25" s="209"/>
      <c r="D25" s="209"/>
      <c r="E25" s="119"/>
      <c r="F25" s="119"/>
      <c r="G25" s="119"/>
      <c r="H25" s="119"/>
      <c r="I25" s="103"/>
      <c r="J25" s="104"/>
    </row>
    <row r="26" spans="2:10" ht="24.75" customHeight="1">
      <c r="B26" s="208"/>
      <c r="C26" s="209"/>
      <c r="D26" s="209"/>
      <c r="E26" s="119"/>
      <c r="F26" s="119"/>
      <c r="G26" s="119"/>
      <c r="H26" s="119"/>
      <c r="I26" s="103"/>
      <c r="J26" s="104"/>
    </row>
    <row r="27" spans="2:10" ht="24.75" customHeight="1">
      <c r="B27" s="208"/>
      <c r="C27" s="209"/>
      <c r="D27" s="209"/>
      <c r="E27" s="119"/>
      <c r="F27" s="119"/>
      <c r="G27" s="119"/>
      <c r="H27" s="119"/>
      <c r="I27" s="103"/>
      <c r="J27" s="104"/>
    </row>
    <row r="28" spans="2:10" ht="24.75" customHeight="1">
      <c r="B28" s="208"/>
      <c r="C28" s="211"/>
      <c r="D28" s="209"/>
      <c r="E28" s="119"/>
      <c r="F28" s="119"/>
      <c r="G28" s="119"/>
      <c r="H28" s="119"/>
      <c r="I28" s="103"/>
      <c r="J28" s="104"/>
    </row>
    <row r="29" spans="2:10" ht="24.75" customHeight="1">
      <c r="B29" s="208"/>
      <c r="C29" s="209"/>
      <c r="D29" s="209"/>
      <c r="E29" s="119"/>
      <c r="F29" s="119"/>
      <c r="G29" s="119"/>
      <c r="H29" s="119"/>
      <c r="I29" s="103"/>
      <c r="J29" s="104"/>
    </row>
    <row r="30" spans="2:10" ht="24.75" customHeight="1">
      <c r="B30" s="208"/>
      <c r="C30" s="209"/>
      <c r="D30" s="209"/>
      <c r="E30" s="119"/>
      <c r="F30" s="119"/>
      <c r="G30" s="119"/>
      <c r="H30" s="119"/>
      <c r="I30" s="103"/>
      <c r="J30" s="104"/>
    </row>
    <row r="31" spans="2:10" ht="24.75" customHeight="1">
      <c r="B31" s="208"/>
      <c r="C31" s="209"/>
      <c r="D31" s="209"/>
      <c r="E31" s="119"/>
      <c r="F31" s="119"/>
      <c r="G31" s="119"/>
      <c r="H31" s="119"/>
      <c r="I31" s="103"/>
      <c r="J31" s="104"/>
    </row>
    <row r="32" spans="2:10" ht="24.75" customHeight="1">
      <c r="B32" s="208"/>
      <c r="C32" s="209"/>
      <c r="D32" s="209"/>
      <c r="E32" s="119"/>
      <c r="F32" s="119"/>
      <c r="G32" s="119"/>
      <c r="H32" s="119"/>
      <c r="I32" s="103"/>
      <c r="J32" s="104"/>
    </row>
    <row r="33" spans="2:10" ht="24.75" customHeight="1">
      <c r="B33" s="208"/>
      <c r="C33" s="211"/>
      <c r="D33" s="209"/>
      <c r="E33" s="119"/>
      <c r="F33" s="119"/>
      <c r="G33" s="119"/>
      <c r="H33" s="119"/>
      <c r="I33" s="103"/>
      <c r="J33" s="104"/>
    </row>
    <row r="34" spans="2:10" ht="24.75" customHeight="1">
      <c r="B34" s="208"/>
      <c r="C34" s="209"/>
      <c r="D34" s="209"/>
      <c r="E34" s="119"/>
      <c r="F34" s="119"/>
      <c r="G34" s="119"/>
      <c r="H34" s="119"/>
      <c r="I34" s="103"/>
      <c r="J34" s="104"/>
    </row>
    <row r="35" spans="2:10" ht="24.75" customHeight="1">
      <c r="B35" s="208"/>
      <c r="C35" s="209"/>
      <c r="D35" s="209"/>
      <c r="E35" s="119"/>
      <c r="F35" s="119"/>
      <c r="G35" s="119"/>
      <c r="H35" s="119"/>
      <c r="I35" s="103"/>
      <c r="J35" s="104"/>
    </row>
    <row r="36" spans="2:10" ht="24.75" customHeight="1">
      <c r="B36" s="208"/>
      <c r="C36" s="209"/>
      <c r="D36" s="209"/>
      <c r="E36" s="119"/>
      <c r="F36" s="119"/>
      <c r="G36" s="119"/>
      <c r="H36" s="119"/>
      <c r="I36" s="103"/>
      <c r="J36" s="104"/>
    </row>
    <row r="37" spans="2:10" ht="24.75" customHeight="1">
      <c r="B37" s="208"/>
      <c r="C37" s="211"/>
      <c r="D37" s="209"/>
      <c r="E37" s="119"/>
      <c r="F37" s="119"/>
      <c r="G37" s="119"/>
      <c r="H37" s="119"/>
      <c r="I37" s="103"/>
      <c r="J37" s="104"/>
    </row>
    <row r="38" spans="2:10" ht="24.75" customHeight="1">
      <c r="B38" s="215"/>
      <c r="C38" s="110"/>
      <c r="D38" s="110"/>
      <c r="E38" s="216"/>
      <c r="F38" s="119"/>
      <c r="G38" s="119"/>
      <c r="H38" s="119"/>
      <c r="I38" s="103"/>
      <c r="J38" s="104"/>
    </row>
    <row r="39" spans="2:10" ht="24.75" customHeight="1">
      <c r="B39" s="215"/>
      <c r="C39" s="110"/>
      <c r="D39" s="110"/>
      <c r="E39" s="217"/>
      <c r="F39" s="217"/>
      <c r="G39" s="217"/>
      <c r="H39" s="217"/>
      <c r="I39" s="103"/>
      <c r="J39" s="104"/>
    </row>
    <row r="40" spans="2:10" ht="24.75" customHeight="1">
      <c r="B40" s="90"/>
      <c r="C40" s="124"/>
      <c r="D40" s="124"/>
      <c r="E40" s="125"/>
      <c r="F40" s="125"/>
      <c r="G40" s="125"/>
      <c r="H40" s="125"/>
      <c r="I40" s="103"/>
      <c r="J40" s="104"/>
    </row>
    <row r="41" spans="3:26" ht="21" customHeight="1">
      <c r="C41" s="218" t="s">
        <v>132</v>
      </c>
      <c r="J41" s="219" t="s">
        <v>133</v>
      </c>
      <c r="K41" s="220"/>
      <c r="L41" s="220"/>
      <c r="M41" s="220"/>
      <c r="N41" s="220"/>
      <c r="O41" s="220"/>
      <c r="P41" s="220"/>
      <c r="Q41" s="220"/>
      <c r="R41" s="220"/>
      <c r="S41" s="219" t="s">
        <v>133</v>
      </c>
      <c r="T41" s="220"/>
      <c r="U41" s="220"/>
      <c r="V41" s="220"/>
      <c r="W41" s="220"/>
      <c r="X41" s="220"/>
      <c r="Y41" s="220"/>
      <c r="Z41" s="220"/>
    </row>
    <row r="42" spans="3:26" ht="21" customHeight="1">
      <c r="C42" s="221">
        <f>+IF(EXACT($E5,$B5),$C5,IF(EXACT($E5,$B6),$C6,"VIRHE!"))</f>
        <v>0</v>
      </c>
      <c r="D42" s="221">
        <f>+IF($E5="","",IF(EXACT($E5,$B5),$D5,IF(EXACT($E5,$B6),$D6,"VIRHE!")))</f>
      </c>
      <c r="E42" s="222" t="s">
        <v>128</v>
      </c>
      <c r="F42" s="223">
        <f>+IF($E5="","",IF(EXACT($E5,$B6),$C5,IF(EXACT($E5,$B5),$C6,"VIRHE!")))</f>
      </c>
      <c r="G42" s="223">
        <f>+IF($E5="","",IF(EXACT($E5,$B6),$D5,IF(EXACT($E5,$B5),$D6,"VIRHE!")))</f>
      </c>
      <c r="H42" s="222">
        <f>+E6</f>
        <v>0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3:26" ht="21" customHeight="1">
      <c r="C43" s="89" t="str">
        <f>+IF(EXACT($E7,$B7),$C7,IF(EXACT($E7,$B8),$C8,"VIRHE!"))</f>
        <v>VIRHE!</v>
      </c>
      <c r="D43" s="89" t="str">
        <f>+IF($E7="","",IF(EXACT($E7,$B7),$D7,IF(EXACT($E7,$B8),$D8,"VIRHE!")))</f>
        <v>VIRHE!</v>
      </c>
      <c r="E43" s="104" t="s">
        <v>128</v>
      </c>
      <c r="F43" s="224" t="str">
        <f>+IF($E7="","",IF(EXACT($E7,$B8),$C7,IF(EXACT($E7,$B7),$C8,"VIRHE!")))</f>
        <v>VIRHE!</v>
      </c>
      <c r="G43" s="224" t="str">
        <f>+IF($E7="","",IF(EXACT($E7,$B8),$D7,IF(EXACT($E7,$B7),$D8,"VIRHE!")))</f>
        <v>VIRHE!</v>
      </c>
      <c r="H43" s="104" t="str">
        <f>+E8</f>
        <v>-11,7,7,-8,9</v>
      </c>
      <c r="J43" s="220" t="s">
        <v>85</v>
      </c>
      <c r="K43" s="220"/>
      <c r="L43" s="311">
        <f>+$D$3</f>
        <v>0</v>
      </c>
      <c r="M43" s="312"/>
      <c r="N43" s="312"/>
      <c r="O43" s="220"/>
      <c r="P43" s="220"/>
      <c r="Q43" s="220"/>
      <c r="R43" s="220"/>
      <c r="S43" s="220" t="s">
        <v>85</v>
      </c>
      <c r="T43" s="220"/>
      <c r="U43" s="311">
        <f>+$D$3</f>
        <v>0</v>
      </c>
      <c r="V43" s="312"/>
      <c r="W43" s="312"/>
      <c r="X43" s="220"/>
      <c r="Y43" s="220"/>
      <c r="Z43" s="220"/>
    </row>
    <row r="44" spans="3:26" ht="21" customHeight="1">
      <c r="C44" s="221" t="str">
        <f>+IF(EXACT($E9,$B9),$C9,IF(EXACT($E9,$B10),$C10,"VIRHE!"))</f>
        <v>VIRHE!</v>
      </c>
      <c r="D44" s="221" t="str">
        <f>+IF($E9="","",IF(EXACT($E9,$B9),$D9,IF(EXACT($E9,$B10),$D10,"VIRHE!")))</f>
        <v>VIRHE!</v>
      </c>
      <c r="E44" s="222" t="s">
        <v>128</v>
      </c>
      <c r="F44" s="223" t="str">
        <f>+IF($E9="","",IF(EXACT($E9,$B10),$C9,IF(EXACT($E9,$B9),$C10,"VIRHE!")))</f>
        <v>VIRHE!</v>
      </c>
      <c r="G44" s="223" t="str">
        <f>+IF($E9="","",IF(EXACT($E9,$B10),$D9,IF(EXACT($E9,$B9),$D10,"VIRHE!")))</f>
        <v>VIRHE!</v>
      </c>
      <c r="H44" s="222" t="str">
        <f>+E10</f>
        <v>-10,2,5,0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3:26" ht="21" customHeight="1">
      <c r="C45" s="89">
        <f>+IF(EXACT($E11,$B11),$C11,IF(EXACT($E11,$B12),$C12,"VIRHE!"))</f>
        <v>0</v>
      </c>
      <c r="D45" s="89">
        <f>+IF($E11="","",IF(EXACT($E11,$B11),$D11,IF(EXACT($E11,$B12),$D12,"VIRHE!")))</f>
      </c>
      <c r="E45" s="104" t="s">
        <v>128</v>
      </c>
      <c r="F45" s="224">
        <f>+IF($E11="","",IF(EXACT($E11,$B12),$C11,IF(EXACT($E11,$B11),$C12,"VIRHE!")))</f>
      </c>
      <c r="G45" s="224">
        <f>+IF($E11="","",IF(EXACT($E11,$B12),$D11,IF(EXACT($E11,$B11),$D12,"VIRHE!")))</f>
      </c>
      <c r="H45" s="104">
        <f>+E12</f>
        <v>0</v>
      </c>
      <c r="J45" s="220" t="s">
        <v>134</v>
      </c>
      <c r="K45" s="220"/>
      <c r="L45" s="313">
        <f>+$D$1</f>
      </c>
      <c r="M45" s="313"/>
      <c r="N45" s="313"/>
      <c r="O45" s="313"/>
      <c r="P45" s="313"/>
      <c r="Q45" s="220"/>
      <c r="R45" s="220"/>
      <c r="S45" s="220" t="s">
        <v>134</v>
      </c>
      <c r="T45" s="220"/>
      <c r="U45" s="313">
        <f>+$D$1</f>
      </c>
      <c r="V45" s="313"/>
      <c r="W45" s="313"/>
      <c r="X45" s="313"/>
      <c r="Y45" s="313"/>
      <c r="Z45" s="220"/>
    </row>
    <row r="46" spans="3:26" ht="21" customHeight="1">
      <c r="C46" s="225"/>
      <c r="D46" s="225"/>
      <c r="E46" s="226"/>
      <c r="F46" s="227"/>
      <c r="G46" s="227"/>
      <c r="H46" s="226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3:26" ht="21" customHeight="1">
      <c r="C47" s="218" t="s">
        <v>135</v>
      </c>
      <c r="F47" s="224"/>
      <c r="G47" s="224"/>
      <c r="J47" s="220" t="s">
        <v>136</v>
      </c>
      <c r="K47" s="220"/>
      <c r="L47" s="313">
        <f>+$D$2</f>
        <v>0</v>
      </c>
      <c r="M47" s="313"/>
      <c r="N47" s="228" t="s">
        <v>4</v>
      </c>
      <c r="O47" s="220"/>
      <c r="P47" s="229"/>
      <c r="Q47" s="220"/>
      <c r="R47" s="220"/>
      <c r="S47" s="220" t="s">
        <v>136</v>
      </c>
      <c r="T47" s="220"/>
      <c r="U47" s="313">
        <f>+$D$2</f>
        <v>0</v>
      </c>
      <c r="V47" s="313"/>
      <c r="W47" s="228" t="s">
        <v>4</v>
      </c>
      <c r="X47" s="220"/>
      <c r="Y47" s="230"/>
      <c r="Z47" s="220"/>
    </row>
    <row r="48" spans="3:26" ht="21" customHeight="1">
      <c r="C48" s="221" t="str">
        <f>VLOOKUP(F6,B5:C12,2)</f>
        <v>Otto Tennilä</v>
      </c>
      <c r="D48" s="221" t="str">
        <f>VLOOKUP(F6,B5:D12,3)</f>
        <v>PT 75</v>
      </c>
      <c r="E48" s="222" t="s">
        <v>128</v>
      </c>
      <c r="F48" s="223" t="e">
        <f>VLOOKUP(IF(F6=E5,E7,E5),B5:D12,2)</f>
        <v>#N/A</v>
      </c>
      <c r="G48" s="223" t="e">
        <f>VLOOKUP(IF(F6=E5,E7,E5),B5:D12,3)</f>
        <v>#N/A</v>
      </c>
      <c r="H48" s="222" t="str">
        <f>+F7</f>
        <v>8,3,6</v>
      </c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3:26" ht="21" customHeight="1">
      <c r="C49" s="89" t="str">
        <f>VLOOKUP(F10,B5:D12,2)</f>
        <v>Otto Tennilä</v>
      </c>
      <c r="D49" s="89" t="str">
        <f>VLOOKUP(F10,B5:D12,3)</f>
        <v>PT 75</v>
      </c>
      <c r="E49" s="104" t="s">
        <v>128</v>
      </c>
      <c r="F49" s="224" t="str">
        <f>VLOOKUP(IF(F10=E9,E11,E9),B5:D12,2)</f>
        <v>Otto Tennilä</v>
      </c>
      <c r="G49" s="224" t="str">
        <f>VLOOKUP(IF(F10=E9,E11,E9),B6:D13,3)</f>
        <v>PT 75</v>
      </c>
      <c r="H49" s="104" t="str">
        <f>+F11</f>
        <v>-8,9,8,-3,5</v>
      </c>
      <c r="J49" s="313" t="str">
        <f>+C5</f>
        <v>Jani Jormanainen</v>
      </c>
      <c r="K49" s="313"/>
      <c r="L49" s="313"/>
      <c r="M49" s="313"/>
      <c r="N49" s="231" t="s">
        <v>128</v>
      </c>
      <c r="O49" s="232"/>
      <c r="P49" s="313">
        <f>+C6</f>
        <v>0</v>
      </c>
      <c r="Q49" s="313"/>
      <c r="R49" s="220"/>
      <c r="S49" s="313" t="str">
        <f>+C7</f>
        <v>Olli Tiainen</v>
      </c>
      <c r="T49" s="313"/>
      <c r="U49" s="313"/>
      <c r="V49" s="313"/>
      <c r="W49" s="231" t="s">
        <v>128</v>
      </c>
      <c r="X49" s="232"/>
      <c r="Y49" s="313" t="str">
        <f>+C8</f>
        <v>Lauri Oja</v>
      </c>
      <c r="Z49" s="313"/>
    </row>
    <row r="50" spans="3:26" ht="21" customHeight="1">
      <c r="C50" s="225"/>
      <c r="D50" s="225"/>
      <c r="E50" s="226"/>
      <c r="F50" s="227"/>
      <c r="G50" s="227"/>
      <c r="H50" s="226"/>
      <c r="J50" s="220" t="s">
        <v>8</v>
      </c>
      <c r="K50" s="220"/>
      <c r="L50" s="220"/>
      <c r="M50" s="220"/>
      <c r="N50" s="220"/>
      <c r="O50" s="220"/>
      <c r="P50" s="220" t="s">
        <v>8</v>
      </c>
      <c r="Q50" s="220"/>
      <c r="R50" s="220"/>
      <c r="S50" s="220" t="s">
        <v>8</v>
      </c>
      <c r="T50" s="220"/>
      <c r="U50" s="220"/>
      <c r="V50" s="220"/>
      <c r="W50" s="220"/>
      <c r="X50" s="220"/>
      <c r="Y50" s="220" t="s">
        <v>8</v>
      </c>
      <c r="Z50" s="220"/>
    </row>
    <row r="51" spans="3:26" ht="21" customHeight="1">
      <c r="C51" s="218" t="s">
        <v>137</v>
      </c>
      <c r="F51" s="224"/>
      <c r="G51" s="224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3:26" ht="21" customHeight="1">
      <c r="C52" s="221" t="str">
        <f>VLOOKUP(G8,B5:D12,2)</f>
        <v>Otto Tennilä</v>
      </c>
      <c r="D52" s="221" t="str">
        <f>VLOOKUP(G8,B5:D12,3)</f>
        <v>PT 75</v>
      </c>
      <c r="E52" s="222" t="s">
        <v>128</v>
      </c>
      <c r="F52" s="223" t="str">
        <f>VLOOKUP(IF(G8=F6,F10,F6),B5:D12,2)</f>
        <v>Otto Tennilä</v>
      </c>
      <c r="G52" s="223" t="str">
        <f>VLOOKUP(IF(G8=F6,F10,F6),B5:D12,3)</f>
        <v>PT 75</v>
      </c>
      <c r="H52" s="222" t="str">
        <f>+G9</f>
        <v>3,8,-11,1</v>
      </c>
      <c r="J52" s="313" t="str">
        <f>+D5</f>
        <v>PT Espoo</v>
      </c>
      <c r="K52" s="313"/>
      <c r="L52" s="313"/>
      <c r="M52" s="313"/>
      <c r="N52" s="220"/>
      <c r="O52" s="220"/>
      <c r="P52" s="313">
        <f>+D6</f>
        <v>0</v>
      </c>
      <c r="Q52" s="313"/>
      <c r="R52" s="220"/>
      <c r="S52" s="313" t="str">
        <f>+D7</f>
        <v>TuPy</v>
      </c>
      <c r="T52" s="313"/>
      <c r="U52" s="313"/>
      <c r="V52" s="313"/>
      <c r="W52" s="220"/>
      <c r="X52" s="220"/>
      <c r="Y52" s="313" t="str">
        <f>+D8</f>
        <v>TuPy</v>
      </c>
      <c r="Z52" s="313"/>
    </row>
    <row r="53" spans="6:26" ht="21" customHeight="1">
      <c r="F53" s="224"/>
      <c r="G53" s="224"/>
      <c r="J53" s="220" t="s">
        <v>0</v>
      </c>
      <c r="K53" s="220"/>
      <c r="L53" s="220"/>
      <c r="M53" s="220"/>
      <c r="N53" s="220"/>
      <c r="O53" s="220"/>
      <c r="P53" s="220" t="s">
        <v>0</v>
      </c>
      <c r="Q53" s="220"/>
      <c r="R53" s="220"/>
      <c r="S53" s="220" t="s">
        <v>0</v>
      </c>
      <c r="T53" s="220"/>
      <c r="U53" s="220"/>
      <c r="V53" s="220"/>
      <c r="W53" s="220"/>
      <c r="X53" s="220"/>
      <c r="Y53" s="220" t="s">
        <v>0</v>
      </c>
      <c r="Z53" s="220"/>
    </row>
    <row r="54" spans="3:26" ht="21" customHeight="1">
      <c r="C54" s="218" t="s">
        <v>138</v>
      </c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2:26" ht="21" customHeight="1">
      <c r="B55" s="104">
        <v>1</v>
      </c>
      <c r="C55" s="224" t="str">
        <f>VLOOKUP(G8,B5:D12,2)</f>
        <v>Otto Tennilä</v>
      </c>
      <c r="D55" s="224" t="str">
        <f>VLOOKUP(G8,B5:D12,3)</f>
        <v>PT 75</v>
      </c>
      <c r="E55" s="233" t="str">
        <f>+G9</f>
        <v>3,8,-11,1</v>
      </c>
      <c r="J55" s="220" t="s">
        <v>113</v>
      </c>
      <c r="K55" s="229"/>
      <c r="L55" s="232" t="s">
        <v>139</v>
      </c>
      <c r="M55" s="229"/>
      <c r="N55" s="220"/>
      <c r="O55" s="220"/>
      <c r="P55" s="220"/>
      <c r="Q55" s="220"/>
      <c r="R55" s="220"/>
      <c r="S55" s="220" t="s">
        <v>113</v>
      </c>
      <c r="T55" s="229"/>
      <c r="U55" s="232" t="s">
        <v>139</v>
      </c>
      <c r="V55" s="229"/>
      <c r="W55" s="220"/>
      <c r="X55" s="220"/>
      <c r="Y55" s="220"/>
      <c r="Z55" s="220"/>
    </row>
    <row r="56" spans="2:26" ht="21" customHeight="1">
      <c r="B56" s="104">
        <v>2</v>
      </c>
      <c r="C56" s="224" t="str">
        <f>VLOOKUP(IF(G8=F6,F10,F6),B5:D12,2)</f>
        <v>Otto Tennilä</v>
      </c>
      <c r="D56" s="224" t="str">
        <f>VLOOKUP(IF(G8=F6,F10,F6),B5:D12,3)</f>
        <v>PT 75</v>
      </c>
      <c r="F56" s="224"/>
      <c r="G56" s="224"/>
      <c r="J56" s="220" t="s">
        <v>114</v>
      </c>
      <c r="K56" s="234"/>
      <c r="L56" s="232" t="s">
        <v>139</v>
      </c>
      <c r="M56" s="234"/>
      <c r="N56" s="220"/>
      <c r="O56" s="220"/>
      <c r="P56" s="313"/>
      <c r="Q56" s="313"/>
      <c r="R56" s="220"/>
      <c r="S56" s="220" t="s">
        <v>114</v>
      </c>
      <c r="T56" s="234"/>
      <c r="U56" s="232" t="s">
        <v>139</v>
      </c>
      <c r="V56" s="234"/>
      <c r="W56" s="220"/>
      <c r="X56" s="220"/>
      <c r="Y56" s="313"/>
      <c r="Z56" s="313"/>
    </row>
    <row r="57" spans="2:26" ht="21" customHeight="1">
      <c r="B57" s="104">
        <v>3</v>
      </c>
      <c r="C57" s="224" t="e">
        <f>VLOOKUP(IF(F6=E5,E7,E5),B5:D12,2)</f>
        <v>#N/A</v>
      </c>
      <c r="D57" s="224" t="e">
        <f>VLOOKUP(IF(F6=E5,E7,E5),B5:D12,3)</f>
        <v>#N/A</v>
      </c>
      <c r="F57" s="224"/>
      <c r="G57" s="224"/>
      <c r="J57" s="220" t="s">
        <v>115</v>
      </c>
      <c r="K57" s="234"/>
      <c r="L57" s="232" t="s">
        <v>139</v>
      </c>
      <c r="M57" s="234"/>
      <c r="N57" s="220"/>
      <c r="O57" s="220"/>
      <c r="P57" s="220" t="s">
        <v>140</v>
      </c>
      <c r="Q57" s="220"/>
      <c r="R57" s="220"/>
      <c r="S57" s="220" t="s">
        <v>115</v>
      </c>
      <c r="T57" s="234"/>
      <c r="U57" s="232" t="s">
        <v>139</v>
      </c>
      <c r="V57" s="234"/>
      <c r="W57" s="220"/>
      <c r="X57" s="220"/>
      <c r="Y57" s="220" t="s">
        <v>140</v>
      </c>
      <c r="Z57" s="220"/>
    </row>
    <row r="58" spans="2:26" ht="21" customHeight="1">
      <c r="B58" s="104">
        <v>3</v>
      </c>
      <c r="C58" s="224" t="str">
        <f>VLOOKUP(IF(F10=E9,E11,E9),B5:D12,2)</f>
        <v>Otto Tennilä</v>
      </c>
      <c r="D58" s="224" t="str">
        <f>VLOOKUP(IF(F10=E9,E11,E9),B6:D13,3)</f>
        <v>PT 75</v>
      </c>
      <c r="F58" s="224"/>
      <c r="G58" s="224"/>
      <c r="J58" s="220" t="s">
        <v>141</v>
      </c>
      <c r="K58" s="234"/>
      <c r="L58" s="232" t="s">
        <v>139</v>
      </c>
      <c r="M58" s="234"/>
      <c r="N58" s="220"/>
      <c r="O58" s="220"/>
      <c r="P58" s="220"/>
      <c r="Q58" s="220"/>
      <c r="R58" s="220"/>
      <c r="S58" s="220" t="s">
        <v>141</v>
      </c>
      <c r="T58" s="234"/>
      <c r="U58" s="232" t="s">
        <v>139</v>
      </c>
      <c r="V58" s="234"/>
      <c r="W58" s="220"/>
      <c r="X58" s="220"/>
      <c r="Y58" s="220"/>
      <c r="Z58" s="220"/>
    </row>
    <row r="59" spans="10:26" ht="21" customHeight="1">
      <c r="J59" s="220" t="s">
        <v>117</v>
      </c>
      <c r="K59" s="234"/>
      <c r="L59" s="232" t="s">
        <v>139</v>
      </c>
      <c r="M59" s="234"/>
      <c r="N59" s="220"/>
      <c r="O59" s="220"/>
      <c r="P59" s="313"/>
      <c r="Q59" s="313"/>
      <c r="R59" s="220"/>
      <c r="S59" s="220" t="s">
        <v>117</v>
      </c>
      <c r="T59" s="234"/>
      <c r="U59" s="232" t="s">
        <v>139</v>
      </c>
      <c r="V59" s="234"/>
      <c r="W59" s="220"/>
      <c r="X59" s="220"/>
      <c r="Y59" s="313"/>
      <c r="Z59" s="313"/>
    </row>
    <row r="60" spans="10:26" ht="21" customHeight="1">
      <c r="J60" s="220" t="s">
        <v>142</v>
      </c>
      <c r="K60" s="234"/>
      <c r="L60" s="232" t="s">
        <v>139</v>
      </c>
      <c r="M60" s="234"/>
      <c r="N60" s="220"/>
      <c r="O60" s="220"/>
      <c r="P60" s="220" t="s">
        <v>143</v>
      </c>
      <c r="Q60" s="220"/>
      <c r="R60" s="220"/>
      <c r="S60" s="220" t="s">
        <v>142</v>
      </c>
      <c r="T60" s="234"/>
      <c r="U60" s="232" t="s">
        <v>139</v>
      </c>
      <c r="V60" s="234"/>
      <c r="W60" s="220"/>
      <c r="X60" s="220"/>
      <c r="Y60" s="220" t="s">
        <v>143</v>
      </c>
      <c r="Z60" s="220"/>
    </row>
    <row r="61" spans="10:26" ht="21" customHeight="1">
      <c r="J61" s="220" t="s">
        <v>144</v>
      </c>
      <c r="K61" s="234"/>
      <c r="L61" s="232" t="s">
        <v>139</v>
      </c>
      <c r="M61" s="234"/>
      <c r="N61" s="220"/>
      <c r="O61" s="220"/>
      <c r="P61" s="220"/>
      <c r="Q61" s="220"/>
      <c r="R61" s="220"/>
      <c r="S61" s="220" t="s">
        <v>144</v>
      </c>
      <c r="T61" s="234"/>
      <c r="U61" s="232" t="s">
        <v>139</v>
      </c>
      <c r="V61" s="234"/>
      <c r="W61" s="220"/>
      <c r="X61" s="220"/>
      <c r="Y61" s="220"/>
      <c r="Z61" s="220"/>
    </row>
    <row r="62" spans="10:26" ht="21" customHeight="1">
      <c r="J62" s="220" t="s">
        <v>145</v>
      </c>
      <c r="K62" s="234"/>
      <c r="L62" s="232" t="s">
        <v>139</v>
      </c>
      <c r="M62" s="234"/>
      <c r="N62" s="220"/>
      <c r="O62" s="220"/>
      <c r="P62" s="313"/>
      <c r="Q62" s="313"/>
      <c r="R62" s="220"/>
      <c r="S62" s="220" t="s">
        <v>145</v>
      </c>
      <c r="T62" s="234"/>
      <c r="U62" s="232" t="s">
        <v>139</v>
      </c>
      <c r="V62" s="234"/>
      <c r="W62" s="220"/>
      <c r="X62" s="220"/>
      <c r="Y62" s="313"/>
      <c r="Z62" s="313"/>
    </row>
    <row r="63" spans="6:26" ht="21" customHeight="1">
      <c r="F63" s="224"/>
      <c r="G63" s="224"/>
      <c r="J63" s="220" t="s">
        <v>146</v>
      </c>
      <c r="K63" s="234"/>
      <c r="L63" s="232" t="s">
        <v>139</v>
      </c>
      <c r="M63" s="234"/>
      <c r="N63" s="220"/>
      <c r="O63" s="220"/>
      <c r="P63" s="220" t="s">
        <v>147</v>
      </c>
      <c r="Q63" s="220"/>
      <c r="R63" s="220"/>
      <c r="S63" s="220" t="s">
        <v>146</v>
      </c>
      <c r="T63" s="234"/>
      <c r="U63" s="232" t="s">
        <v>139</v>
      </c>
      <c r="V63" s="234"/>
      <c r="W63" s="220"/>
      <c r="X63" s="220"/>
      <c r="Y63" s="220" t="s">
        <v>147</v>
      </c>
      <c r="Z63" s="220"/>
    </row>
    <row r="64" spans="6:26" ht="21" customHeight="1">
      <c r="F64" s="224"/>
      <c r="G64" s="224"/>
      <c r="J64" s="220"/>
      <c r="K64" s="220"/>
      <c r="L64" s="232"/>
      <c r="M64" s="220"/>
      <c r="N64" s="220"/>
      <c r="O64" s="220"/>
      <c r="P64" s="220"/>
      <c r="Q64" s="220"/>
      <c r="R64" s="220"/>
      <c r="S64" s="220"/>
      <c r="T64" s="220"/>
      <c r="U64" s="232"/>
      <c r="V64" s="220"/>
      <c r="W64" s="220"/>
      <c r="X64" s="220"/>
      <c r="Y64" s="220"/>
      <c r="Z64" s="220"/>
    </row>
    <row r="65" spans="6:26" ht="21" customHeight="1">
      <c r="F65" s="224"/>
      <c r="G65" s="224"/>
      <c r="J65" s="235"/>
      <c r="K65" s="235"/>
      <c r="L65" s="235"/>
      <c r="M65" s="235"/>
      <c r="N65" s="235"/>
      <c r="O65" s="235"/>
      <c r="P65" s="235"/>
      <c r="Q65" s="235"/>
      <c r="R65" s="220"/>
      <c r="S65" s="235"/>
      <c r="T65" s="235"/>
      <c r="U65" s="235"/>
      <c r="V65" s="235"/>
      <c r="W65" s="235"/>
      <c r="X65" s="235"/>
      <c r="Y65" s="235"/>
      <c r="Z65" s="235"/>
    </row>
    <row r="66" spans="10:26" ht="21" customHeight="1">
      <c r="J66" s="219" t="s">
        <v>133</v>
      </c>
      <c r="K66" s="220"/>
      <c r="L66" s="220"/>
      <c r="M66" s="220"/>
      <c r="N66" s="220"/>
      <c r="O66" s="220"/>
      <c r="P66" s="220"/>
      <c r="Q66" s="220"/>
      <c r="R66" s="220"/>
      <c r="S66" s="219" t="s">
        <v>133</v>
      </c>
      <c r="T66" s="220"/>
      <c r="U66" s="220"/>
      <c r="V66" s="220"/>
      <c r="W66" s="220"/>
      <c r="X66" s="220"/>
      <c r="Y66" s="220"/>
      <c r="Z66" s="220"/>
    </row>
    <row r="67" spans="10:26" ht="21" customHeight="1"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10:26" ht="21" customHeight="1">
      <c r="J68" s="220" t="s">
        <v>85</v>
      </c>
      <c r="K68" s="220"/>
      <c r="L68" s="311">
        <f>+$D$3</f>
        <v>0</v>
      </c>
      <c r="M68" s="312"/>
      <c r="N68" s="312"/>
      <c r="O68" s="220"/>
      <c r="P68" s="220"/>
      <c r="Q68" s="220"/>
      <c r="R68" s="220"/>
      <c r="S68" s="220" t="s">
        <v>85</v>
      </c>
      <c r="T68" s="220"/>
      <c r="U68" s="311">
        <f>+$D$3</f>
        <v>0</v>
      </c>
      <c r="V68" s="312"/>
      <c r="W68" s="312"/>
      <c r="X68" s="220"/>
      <c r="Y68" s="220"/>
      <c r="Z68" s="220"/>
    </row>
    <row r="69" spans="10:26" ht="21" customHeight="1"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0:26" ht="21" customHeight="1">
      <c r="J70" s="220" t="s">
        <v>134</v>
      </c>
      <c r="K70" s="220"/>
      <c r="L70" s="313">
        <f>+$D$1</f>
      </c>
      <c r="M70" s="313"/>
      <c r="N70" s="313"/>
      <c r="O70" s="313"/>
      <c r="P70" s="313"/>
      <c r="Q70" s="220"/>
      <c r="R70" s="220"/>
      <c r="S70" s="220" t="s">
        <v>134</v>
      </c>
      <c r="T70" s="220"/>
      <c r="U70" s="313">
        <f>+$D$1</f>
      </c>
      <c r="V70" s="313"/>
      <c r="W70" s="313"/>
      <c r="X70" s="313"/>
      <c r="Y70" s="313"/>
      <c r="Z70" s="220"/>
    </row>
    <row r="71" spans="10:26" ht="21" customHeight="1"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10:26" ht="21" customHeight="1">
      <c r="J72" s="220" t="s">
        <v>136</v>
      </c>
      <c r="K72" s="220"/>
      <c r="L72" s="313">
        <f>+$D$2</f>
        <v>0</v>
      </c>
      <c r="M72" s="313"/>
      <c r="N72" s="228" t="s">
        <v>4</v>
      </c>
      <c r="O72" s="220"/>
      <c r="P72" s="229"/>
      <c r="Q72" s="220"/>
      <c r="R72" s="220"/>
      <c r="S72" s="220" t="s">
        <v>136</v>
      </c>
      <c r="T72" s="220"/>
      <c r="U72" s="313">
        <f>+$D$2</f>
        <v>0</v>
      </c>
      <c r="V72" s="313"/>
      <c r="W72" s="228" t="s">
        <v>4</v>
      </c>
      <c r="X72" s="220"/>
      <c r="Y72" s="230"/>
      <c r="Z72" s="220"/>
    </row>
    <row r="73" spans="10:26" ht="21" customHeight="1"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0:26" ht="21" customHeight="1">
      <c r="J74" s="313" t="str">
        <f>+C9</f>
        <v>Tapio Syrjänen</v>
      </c>
      <c r="K74" s="313"/>
      <c r="L74" s="313"/>
      <c r="M74" s="313"/>
      <c r="N74" s="231" t="s">
        <v>128</v>
      </c>
      <c r="O74" s="232"/>
      <c r="P74" s="313" t="str">
        <f>+C10</f>
        <v>Barry Robbins</v>
      </c>
      <c r="Q74" s="313"/>
      <c r="R74" s="220"/>
      <c r="S74" s="313">
        <f>+C11</f>
        <v>0</v>
      </c>
      <c r="T74" s="313"/>
      <c r="U74" s="313"/>
      <c r="V74" s="313"/>
      <c r="W74" s="231" t="s">
        <v>128</v>
      </c>
      <c r="X74" s="232"/>
      <c r="Y74" s="313" t="str">
        <f>+C12</f>
        <v>Otto Tennilä</v>
      </c>
      <c r="Z74" s="313"/>
    </row>
    <row r="75" spans="10:26" ht="21" customHeight="1">
      <c r="J75" s="220" t="s">
        <v>8</v>
      </c>
      <c r="K75" s="220"/>
      <c r="L75" s="220"/>
      <c r="M75" s="220"/>
      <c r="N75" s="220"/>
      <c r="O75" s="220"/>
      <c r="P75" s="220" t="s">
        <v>8</v>
      </c>
      <c r="Q75" s="220"/>
      <c r="R75" s="220"/>
      <c r="S75" s="220" t="s">
        <v>8</v>
      </c>
      <c r="T75" s="220"/>
      <c r="U75" s="220"/>
      <c r="V75" s="220"/>
      <c r="W75" s="220"/>
      <c r="X75" s="220"/>
      <c r="Y75" s="220" t="s">
        <v>8</v>
      </c>
      <c r="Z75" s="220"/>
    </row>
    <row r="76" spans="10:26" ht="21" customHeight="1"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10:26" ht="21" customHeight="1">
      <c r="J77" s="313" t="str">
        <f>+D9</f>
        <v>PT 75</v>
      </c>
      <c r="K77" s="313"/>
      <c r="L77" s="313"/>
      <c r="M77" s="313"/>
      <c r="N77" s="220"/>
      <c r="O77" s="220"/>
      <c r="P77" s="313" t="str">
        <f>+D10</f>
        <v>PuPy</v>
      </c>
      <c r="Q77" s="313"/>
      <c r="R77" s="220"/>
      <c r="S77" s="313">
        <f>+D11</f>
        <v>0</v>
      </c>
      <c r="T77" s="313"/>
      <c r="U77" s="313"/>
      <c r="V77" s="313"/>
      <c r="W77" s="220"/>
      <c r="X77" s="220"/>
      <c r="Y77" s="313" t="str">
        <f>+D12</f>
        <v>PT 75</v>
      </c>
      <c r="Z77" s="313"/>
    </row>
    <row r="78" spans="10:26" ht="21" customHeight="1">
      <c r="J78" s="220" t="s">
        <v>0</v>
      </c>
      <c r="K78" s="220"/>
      <c r="L78" s="220"/>
      <c r="M78" s="220"/>
      <c r="N78" s="220"/>
      <c r="O78" s="220"/>
      <c r="P78" s="220" t="s">
        <v>0</v>
      </c>
      <c r="Q78" s="220"/>
      <c r="R78" s="220"/>
      <c r="S78" s="220" t="s">
        <v>0</v>
      </c>
      <c r="T78" s="220"/>
      <c r="U78" s="220"/>
      <c r="V78" s="220"/>
      <c r="W78" s="220"/>
      <c r="X78" s="220"/>
      <c r="Y78" s="220" t="s">
        <v>0</v>
      </c>
      <c r="Z78" s="220"/>
    </row>
    <row r="79" spans="10:26" ht="21" customHeight="1"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spans="10:26" ht="21" customHeight="1">
      <c r="J80" s="220" t="s">
        <v>113</v>
      </c>
      <c r="K80" s="229"/>
      <c r="L80" s="232" t="s">
        <v>139</v>
      </c>
      <c r="M80" s="229"/>
      <c r="N80" s="220"/>
      <c r="O80" s="220"/>
      <c r="P80" s="220"/>
      <c r="Q80" s="220"/>
      <c r="R80" s="220"/>
      <c r="S80" s="220" t="s">
        <v>113</v>
      </c>
      <c r="T80" s="229"/>
      <c r="U80" s="232" t="s">
        <v>139</v>
      </c>
      <c r="V80" s="229"/>
      <c r="W80" s="220"/>
      <c r="X80" s="220"/>
      <c r="Y80" s="220"/>
      <c r="Z80" s="220"/>
    </row>
    <row r="81" spans="10:26" ht="21" customHeight="1">
      <c r="J81" s="220" t="s">
        <v>114</v>
      </c>
      <c r="K81" s="234"/>
      <c r="L81" s="232" t="s">
        <v>139</v>
      </c>
      <c r="M81" s="234"/>
      <c r="N81" s="220"/>
      <c r="O81" s="220"/>
      <c r="P81" s="313"/>
      <c r="Q81" s="313"/>
      <c r="R81" s="220"/>
      <c r="S81" s="220" t="s">
        <v>114</v>
      </c>
      <c r="T81" s="234"/>
      <c r="U81" s="232" t="s">
        <v>139</v>
      </c>
      <c r="V81" s="234"/>
      <c r="W81" s="220"/>
      <c r="X81" s="220"/>
      <c r="Y81" s="313"/>
      <c r="Z81" s="313"/>
    </row>
    <row r="82" spans="10:26" ht="21" customHeight="1">
      <c r="J82" s="220" t="s">
        <v>115</v>
      </c>
      <c r="K82" s="234"/>
      <c r="L82" s="232" t="s">
        <v>139</v>
      </c>
      <c r="M82" s="234"/>
      <c r="N82" s="220"/>
      <c r="O82" s="220"/>
      <c r="P82" s="220" t="s">
        <v>140</v>
      </c>
      <c r="Q82" s="220"/>
      <c r="R82" s="220"/>
      <c r="S82" s="220" t="s">
        <v>115</v>
      </c>
      <c r="T82" s="234"/>
      <c r="U82" s="232" t="s">
        <v>139</v>
      </c>
      <c r="V82" s="234"/>
      <c r="W82" s="220"/>
      <c r="X82" s="220"/>
      <c r="Y82" s="220" t="s">
        <v>140</v>
      </c>
      <c r="Z82" s="220"/>
    </row>
    <row r="83" spans="10:26" ht="21" customHeight="1">
      <c r="J83" s="220" t="s">
        <v>141</v>
      </c>
      <c r="K83" s="234"/>
      <c r="L83" s="232" t="s">
        <v>139</v>
      </c>
      <c r="M83" s="234"/>
      <c r="N83" s="220"/>
      <c r="O83" s="220"/>
      <c r="P83" s="220"/>
      <c r="Q83" s="220"/>
      <c r="R83" s="220"/>
      <c r="S83" s="220" t="s">
        <v>141</v>
      </c>
      <c r="T83" s="234"/>
      <c r="U83" s="232" t="s">
        <v>139</v>
      </c>
      <c r="V83" s="234"/>
      <c r="W83" s="220"/>
      <c r="X83" s="220"/>
      <c r="Y83" s="220"/>
      <c r="Z83" s="220"/>
    </row>
    <row r="84" spans="10:26" ht="21" customHeight="1">
      <c r="J84" s="220" t="s">
        <v>117</v>
      </c>
      <c r="K84" s="234"/>
      <c r="L84" s="232" t="s">
        <v>139</v>
      </c>
      <c r="M84" s="234"/>
      <c r="N84" s="220"/>
      <c r="O84" s="220"/>
      <c r="P84" s="313"/>
      <c r="Q84" s="313"/>
      <c r="R84" s="220"/>
      <c r="S84" s="220" t="s">
        <v>117</v>
      </c>
      <c r="T84" s="234"/>
      <c r="U84" s="232" t="s">
        <v>139</v>
      </c>
      <c r="V84" s="234"/>
      <c r="W84" s="220"/>
      <c r="X84" s="220"/>
      <c r="Y84" s="313"/>
      <c r="Z84" s="313"/>
    </row>
    <row r="85" spans="10:26" ht="21" customHeight="1">
      <c r="J85" s="220" t="s">
        <v>142</v>
      </c>
      <c r="K85" s="234"/>
      <c r="L85" s="232" t="s">
        <v>139</v>
      </c>
      <c r="M85" s="234"/>
      <c r="N85" s="220"/>
      <c r="O85" s="220"/>
      <c r="P85" s="220" t="s">
        <v>143</v>
      </c>
      <c r="Q85" s="220"/>
      <c r="R85" s="220"/>
      <c r="S85" s="220" t="s">
        <v>142</v>
      </c>
      <c r="T85" s="234"/>
      <c r="U85" s="232" t="s">
        <v>139</v>
      </c>
      <c r="V85" s="234"/>
      <c r="W85" s="220"/>
      <c r="X85" s="220"/>
      <c r="Y85" s="220" t="s">
        <v>143</v>
      </c>
      <c r="Z85" s="220"/>
    </row>
    <row r="86" spans="10:26" ht="21" customHeight="1">
      <c r="J86" s="220" t="s">
        <v>144</v>
      </c>
      <c r="K86" s="234"/>
      <c r="L86" s="232" t="s">
        <v>139</v>
      </c>
      <c r="M86" s="234"/>
      <c r="N86" s="220"/>
      <c r="O86" s="220"/>
      <c r="P86" s="220"/>
      <c r="Q86" s="220"/>
      <c r="R86" s="220"/>
      <c r="S86" s="220" t="s">
        <v>144</v>
      </c>
      <c r="T86" s="234"/>
      <c r="U86" s="232" t="s">
        <v>139</v>
      </c>
      <c r="V86" s="234"/>
      <c r="W86" s="220"/>
      <c r="X86" s="220"/>
      <c r="Y86" s="220"/>
      <c r="Z86" s="220"/>
    </row>
    <row r="87" spans="10:26" ht="21" customHeight="1">
      <c r="J87" s="220" t="s">
        <v>145</v>
      </c>
      <c r="K87" s="234"/>
      <c r="L87" s="232" t="s">
        <v>139</v>
      </c>
      <c r="M87" s="234"/>
      <c r="N87" s="220"/>
      <c r="O87" s="220"/>
      <c r="P87" s="313"/>
      <c r="Q87" s="313"/>
      <c r="R87" s="220"/>
      <c r="S87" s="220" t="s">
        <v>145</v>
      </c>
      <c r="T87" s="234"/>
      <c r="U87" s="232" t="s">
        <v>139</v>
      </c>
      <c r="V87" s="234"/>
      <c r="W87" s="220"/>
      <c r="X87" s="220"/>
      <c r="Y87" s="313"/>
      <c r="Z87" s="313"/>
    </row>
    <row r="88" spans="10:26" ht="21" customHeight="1">
      <c r="J88" s="220" t="s">
        <v>146</v>
      </c>
      <c r="K88" s="234"/>
      <c r="L88" s="232" t="s">
        <v>139</v>
      </c>
      <c r="M88" s="234"/>
      <c r="N88" s="220"/>
      <c r="O88" s="220"/>
      <c r="P88" s="220" t="s">
        <v>147</v>
      </c>
      <c r="Q88" s="220"/>
      <c r="R88" s="220"/>
      <c r="S88" s="220" t="s">
        <v>146</v>
      </c>
      <c r="T88" s="234"/>
      <c r="U88" s="232" t="s">
        <v>139</v>
      </c>
      <c r="V88" s="234"/>
      <c r="W88" s="220"/>
      <c r="X88" s="220"/>
      <c r="Y88" s="220" t="s">
        <v>147</v>
      </c>
      <c r="Z88" s="220"/>
    </row>
    <row r="89" spans="10:26" ht="21" customHeight="1"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spans="10:26" ht="21" customHeight="1">
      <c r="J90" s="235"/>
      <c r="K90" s="235"/>
      <c r="L90" s="235"/>
      <c r="M90" s="235"/>
      <c r="N90" s="235"/>
      <c r="O90" s="235"/>
      <c r="P90" s="235"/>
      <c r="Q90" s="235"/>
      <c r="R90" s="220"/>
      <c r="S90" s="235"/>
      <c r="T90" s="235"/>
      <c r="U90" s="235"/>
      <c r="V90" s="235"/>
      <c r="W90" s="235"/>
      <c r="X90" s="235"/>
      <c r="Y90" s="235"/>
      <c r="Z90" s="235"/>
    </row>
  </sheetData>
  <mergeCells count="43">
    <mergeCell ref="D1:F1"/>
    <mergeCell ref="P87:Q87"/>
    <mergeCell ref="Y87:Z87"/>
    <mergeCell ref="D3:E3"/>
    <mergeCell ref="D2:E2"/>
    <mergeCell ref="P81:Q81"/>
    <mergeCell ref="Y81:Z81"/>
    <mergeCell ref="P84:Q84"/>
    <mergeCell ref="Y84:Z84"/>
    <mergeCell ref="J77:M77"/>
    <mergeCell ref="P77:Q77"/>
    <mergeCell ref="S77:V77"/>
    <mergeCell ref="Y77:Z77"/>
    <mergeCell ref="J74:M74"/>
    <mergeCell ref="P74:Q74"/>
    <mergeCell ref="S74:V74"/>
    <mergeCell ref="Y74:Z74"/>
    <mergeCell ref="L70:P70"/>
    <mergeCell ref="U70:Y70"/>
    <mergeCell ref="L72:M72"/>
    <mergeCell ref="U72:V72"/>
    <mergeCell ref="P62:Q62"/>
    <mergeCell ref="Y62:Z62"/>
    <mergeCell ref="L68:N68"/>
    <mergeCell ref="U68:W68"/>
    <mergeCell ref="P56:Q56"/>
    <mergeCell ref="Y56:Z56"/>
    <mergeCell ref="P59:Q59"/>
    <mergeCell ref="Y59:Z59"/>
    <mergeCell ref="Y49:Z49"/>
    <mergeCell ref="J52:M52"/>
    <mergeCell ref="P52:Q52"/>
    <mergeCell ref="S52:V52"/>
    <mergeCell ref="Y52:Z52"/>
    <mergeCell ref="L47:M47"/>
    <mergeCell ref="U47:V47"/>
    <mergeCell ref="J49:M49"/>
    <mergeCell ref="P49:Q49"/>
    <mergeCell ref="S49:V49"/>
    <mergeCell ref="L43:N43"/>
    <mergeCell ref="U43:W43"/>
    <mergeCell ref="L45:P45"/>
    <mergeCell ref="U45:Y45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0"/>
  <dimension ref="A1:Z140"/>
  <sheetViews>
    <sheetView showGridLines="0" zoomScale="75" zoomScaleNormal="75" workbookViewId="0" topLeftCell="A1">
      <selection activeCell="E5" sqref="E5"/>
    </sheetView>
  </sheetViews>
  <sheetFormatPr defaultColWidth="8.88671875" defaultRowHeight="19.5" customHeight="1"/>
  <cols>
    <col min="1" max="1" width="4.3359375" style="89" customWidth="1"/>
    <col min="2" max="2" width="7.5546875" style="104" customWidth="1"/>
    <col min="3" max="3" width="24.21484375" style="89" customWidth="1"/>
    <col min="4" max="4" width="10.5546875" style="89" customWidth="1"/>
    <col min="5" max="8" width="15.21484375" style="104" customWidth="1"/>
    <col min="9" max="9" width="7.4453125" style="89" customWidth="1"/>
    <col min="10" max="10" width="6.21484375" style="89" customWidth="1"/>
    <col min="11" max="11" width="3.99609375" style="89" customWidth="1"/>
    <col min="12" max="12" width="3.21484375" style="89" customWidth="1"/>
    <col min="13" max="13" width="4.88671875" style="89" customWidth="1"/>
    <col min="14" max="14" width="6.88671875" style="89" customWidth="1"/>
    <col min="15" max="15" width="2.77734375" style="89" customWidth="1"/>
    <col min="16" max="16" width="8.21484375" style="89" customWidth="1"/>
    <col min="17" max="17" width="10.21484375" style="89" customWidth="1"/>
    <col min="18" max="18" width="5.77734375" style="89" customWidth="1"/>
    <col min="19" max="19" width="6.21484375" style="89" customWidth="1"/>
    <col min="20" max="20" width="3.99609375" style="89" customWidth="1"/>
    <col min="21" max="21" width="3.21484375" style="89" customWidth="1"/>
    <col min="22" max="22" width="4.88671875" style="89" customWidth="1"/>
    <col min="23" max="23" width="6.88671875" style="89" customWidth="1"/>
    <col min="24" max="24" width="2.77734375" style="89" customWidth="1"/>
    <col min="25" max="25" width="8.21484375" style="89" customWidth="1"/>
    <col min="26" max="26" width="10.21484375" style="89" customWidth="1"/>
    <col min="27" max="27" width="5.77734375" style="89" customWidth="1"/>
    <col min="28" max="16384" width="7.4453125" style="89" customWidth="1"/>
  </cols>
  <sheetData>
    <row r="1" spans="2:8" ht="19.5" customHeight="1">
      <c r="B1" s="200"/>
      <c r="C1" s="201" t="s">
        <v>160</v>
      </c>
      <c r="D1" s="314">
        <f>IF('[1]Ilmoittautuneet'!C1="","",'[1]Ilmoittautuneet'!C1)</f>
      </c>
      <c r="E1" s="315"/>
      <c r="F1" s="315"/>
      <c r="G1" s="200"/>
      <c r="H1" s="200"/>
    </row>
    <row r="2" spans="2:9" ht="19.5" customHeight="1">
      <c r="B2" s="90"/>
      <c r="C2" s="91" t="s">
        <v>194</v>
      </c>
      <c r="D2" s="320"/>
      <c r="E2" s="321"/>
      <c r="F2" s="92"/>
      <c r="G2" s="92"/>
      <c r="H2" s="92"/>
      <c r="I2" s="93"/>
    </row>
    <row r="3" spans="2:9" ht="19.5" customHeight="1">
      <c r="B3" s="90"/>
      <c r="C3" s="91" t="s">
        <v>131</v>
      </c>
      <c r="D3" s="259" t="s">
        <v>306</v>
      </c>
      <c r="E3" s="258"/>
      <c r="F3" s="94"/>
      <c r="G3" s="94"/>
      <c r="H3" s="94"/>
      <c r="I3" s="93"/>
    </row>
    <row r="4" spans="2:9" ht="24.75" customHeight="1" thickBot="1">
      <c r="B4" s="95"/>
      <c r="C4" s="96"/>
      <c r="D4" s="96"/>
      <c r="E4" s="97"/>
      <c r="F4" s="97"/>
      <c r="G4" s="97"/>
      <c r="H4" s="97"/>
      <c r="I4" s="98"/>
    </row>
    <row r="5" spans="1:10" ht="24.75" customHeight="1">
      <c r="A5" s="99"/>
      <c r="B5" s="100" t="s">
        <v>191</v>
      </c>
      <c r="C5" s="236" t="s">
        <v>34</v>
      </c>
      <c r="D5" s="237" t="s">
        <v>35</v>
      </c>
      <c r="E5" s="202"/>
      <c r="F5" s="202"/>
      <c r="G5" s="202"/>
      <c r="H5" s="202"/>
      <c r="I5" s="103"/>
      <c r="J5" s="104"/>
    </row>
    <row r="6" spans="1:10" ht="24.75" customHeight="1" thickBot="1">
      <c r="A6" s="99"/>
      <c r="B6" s="105"/>
      <c r="C6" s="238">
        <f>IF(A6="","",INDEX('[1]Nimilista'!$B$6:$B$255,A6))</f>
      </c>
      <c r="D6" s="239">
        <f>IF(A6="","",INDEX('[1]Nimilista'!$C$6:$C$255,A6))</f>
      </c>
      <c r="E6" s="108"/>
      <c r="F6" s="203" t="s">
        <v>222</v>
      </c>
      <c r="G6" s="202"/>
      <c r="H6" s="202"/>
      <c r="I6" s="103"/>
      <c r="J6" s="104"/>
    </row>
    <row r="7" spans="1:10" ht="24.75" customHeight="1">
      <c r="A7" s="99"/>
      <c r="B7" s="109" t="s">
        <v>39</v>
      </c>
      <c r="C7" s="240" t="s">
        <v>176</v>
      </c>
      <c r="D7" s="241" t="s">
        <v>101</v>
      </c>
      <c r="E7" s="204" t="s">
        <v>208</v>
      </c>
      <c r="F7" s="111" t="s">
        <v>299</v>
      </c>
      <c r="G7" s="205"/>
      <c r="H7" s="202"/>
      <c r="I7" s="103"/>
      <c r="J7" s="104"/>
    </row>
    <row r="8" spans="1:10" ht="24.75" customHeight="1" thickBot="1">
      <c r="A8" s="99"/>
      <c r="B8" s="113" t="s">
        <v>38</v>
      </c>
      <c r="C8" s="242" t="s">
        <v>99</v>
      </c>
      <c r="D8" s="243" t="s">
        <v>45</v>
      </c>
      <c r="E8" s="102" t="s">
        <v>295</v>
      </c>
      <c r="F8" s="206"/>
      <c r="G8" s="203" t="s">
        <v>222</v>
      </c>
      <c r="H8" s="202"/>
      <c r="I8" s="103"/>
      <c r="J8" s="104"/>
    </row>
    <row r="9" spans="1:10" ht="24.75" customHeight="1">
      <c r="A9" s="99"/>
      <c r="B9" s="100" t="s">
        <v>38</v>
      </c>
      <c r="C9" s="236" t="s">
        <v>188</v>
      </c>
      <c r="D9" s="237" t="s">
        <v>173</v>
      </c>
      <c r="E9" s="202" t="s">
        <v>294</v>
      </c>
      <c r="F9" s="206"/>
      <c r="G9" s="111" t="s">
        <v>303</v>
      </c>
      <c r="H9" s="202"/>
      <c r="I9" s="103"/>
      <c r="J9" s="104"/>
    </row>
    <row r="10" spans="1:10" ht="24.75" customHeight="1" thickBot="1">
      <c r="A10" s="99"/>
      <c r="B10" s="105" t="s">
        <v>38</v>
      </c>
      <c r="C10" s="238" t="s">
        <v>42</v>
      </c>
      <c r="D10" s="239" t="s">
        <v>43</v>
      </c>
      <c r="E10" s="108" t="s">
        <v>296</v>
      </c>
      <c r="F10" s="207" t="s">
        <v>212</v>
      </c>
      <c r="G10" s="206"/>
      <c r="H10" s="202"/>
      <c r="I10" s="103"/>
      <c r="J10" s="104"/>
    </row>
    <row r="11" spans="1:10" ht="24.75" customHeight="1">
      <c r="A11" s="99"/>
      <c r="B11" s="109"/>
      <c r="C11" s="240">
        <f>IF(A11="","",INDEX('[1]Nimilista'!$B$6:$B$255,A11))</f>
      </c>
      <c r="D11" s="241">
        <f>IF(A11="","",INDEX('[1]Nimilista'!$C$6:$C$255,A11))</f>
      </c>
      <c r="E11" s="204"/>
      <c r="F11" s="102" t="s">
        <v>300</v>
      </c>
      <c r="G11" s="206"/>
      <c r="H11" s="202"/>
      <c r="I11" s="103"/>
      <c r="J11" s="104"/>
    </row>
    <row r="12" spans="1:10" ht="24.75" customHeight="1" thickBot="1">
      <c r="A12" s="99"/>
      <c r="B12" s="113" t="s">
        <v>185</v>
      </c>
      <c r="C12" s="242" t="s">
        <v>159</v>
      </c>
      <c r="D12" s="243" t="s">
        <v>35</v>
      </c>
      <c r="E12" s="102"/>
      <c r="F12" s="202"/>
      <c r="G12" s="206"/>
      <c r="H12" s="203" t="s">
        <v>222</v>
      </c>
      <c r="I12" s="103"/>
      <c r="J12" s="104"/>
    </row>
    <row r="13" spans="1:10" ht="24.75" customHeight="1" thickBot="1">
      <c r="A13" s="116"/>
      <c r="B13" s="117"/>
      <c r="C13" s="244"/>
      <c r="D13" s="244"/>
      <c r="E13" s="202"/>
      <c r="F13" s="202"/>
      <c r="G13" s="206"/>
      <c r="H13" s="245" t="s">
        <v>305</v>
      </c>
      <c r="I13" s="103"/>
      <c r="J13" s="104"/>
    </row>
    <row r="14" spans="1:10" ht="24.75" customHeight="1">
      <c r="A14" s="99"/>
      <c r="B14" s="100" t="s">
        <v>192</v>
      </c>
      <c r="C14" s="236" t="s">
        <v>41</v>
      </c>
      <c r="D14" s="237" t="s">
        <v>7</v>
      </c>
      <c r="E14" s="202"/>
      <c r="F14" s="202"/>
      <c r="G14" s="206"/>
      <c r="H14" s="205"/>
      <c r="I14" s="103"/>
      <c r="J14" s="104"/>
    </row>
    <row r="15" spans="1:10" ht="24.75" customHeight="1" thickBot="1">
      <c r="A15" s="99"/>
      <c r="B15" s="105"/>
      <c r="C15" s="238">
        <f>IF(A15="","",INDEX('[1]Nimilista'!$B$6:$B$255,A15))</f>
      </c>
      <c r="D15" s="239">
        <f>IF(A15="","",INDEX('[1]Nimilista'!$C$6:$C$255,A15))</f>
      </c>
      <c r="E15" s="108"/>
      <c r="F15" s="203" t="s">
        <v>204</v>
      </c>
      <c r="G15" s="206"/>
      <c r="H15" s="205"/>
      <c r="I15" s="103"/>
      <c r="J15" s="104"/>
    </row>
    <row r="16" spans="1:10" ht="24.75" customHeight="1">
      <c r="A16" s="99"/>
      <c r="B16" s="109" t="s">
        <v>38</v>
      </c>
      <c r="C16" s="240" t="s">
        <v>100</v>
      </c>
      <c r="D16" s="241" t="s">
        <v>101</v>
      </c>
      <c r="E16" s="204" t="s">
        <v>275</v>
      </c>
      <c r="F16" s="111" t="s">
        <v>301</v>
      </c>
      <c r="G16" s="206"/>
      <c r="H16" s="205"/>
      <c r="I16" s="103"/>
      <c r="J16" s="104"/>
    </row>
    <row r="17" spans="1:10" ht="24.75" customHeight="1" thickBot="1">
      <c r="A17" s="99"/>
      <c r="B17" s="113" t="s">
        <v>39</v>
      </c>
      <c r="C17" s="242" t="s">
        <v>170</v>
      </c>
      <c r="D17" s="243" t="s">
        <v>69</v>
      </c>
      <c r="E17" s="102" t="s">
        <v>297</v>
      </c>
      <c r="F17" s="206"/>
      <c r="G17" s="207" t="s">
        <v>204</v>
      </c>
      <c r="H17" s="205"/>
      <c r="I17" s="103"/>
      <c r="J17" s="104"/>
    </row>
    <row r="18" spans="1:10" ht="24.75" customHeight="1">
      <c r="A18" s="99"/>
      <c r="B18" s="100" t="s">
        <v>38</v>
      </c>
      <c r="C18" s="236" t="s">
        <v>96</v>
      </c>
      <c r="D18" s="237" t="s">
        <v>60</v>
      </c>
      <c r="E18" s="202" t="s">
        <v>282</v>
      </c>
      <c r="F18" s="206"/>
      <c r="G18" s="112" t="s">
        <v>304</v>
      </c>
      <c r="H18" s="205"/>
      <c r="I18" s="103"/>
      <c r="J18" s="104"/>
    </row>
    <row r="19" spans="1:10" ht="24.75" customHeight="1" thickBot="1">
      <c r="A19" s="99"/>
      <c r="B19" s="105" t="s">
        <v>38</v>
      </c>
      <c r="C19" s="238" t="s">
        <v>187</v>
      </c>
      <c r="D19" s="239" t="s">
        <v>69</v>
      </c>
      <c r="E19" s="108" t="s">
        <v>298</v>
      </c>
      <c r="F19" s="207" t="s">
        <v>220</v>
      </c>
      <c r="G19" s="205"/>
      <c r="H19" s="205"/>
      <c r="I19" s="103"/>
      <c r="J19" s="104"/>
    </row>
    <row r="20" spans="1:10" ht="24.75" customHeight="1">
      <c r="A20" s="99"/>
      <c r="B20" s="109"/>
      <c r="C20" s="240">
        <f>IF(A20="","",INDEX('[1]Nimilista'!$B$6:$B$255,A20))</f>
      </c>
      <c r="D20" s="241">
        <f>IF(A20="","",INDEX('[1]Nimilista'!$C$6:$C$255,A20))</f>
      </c>
      <c r="E20" s="204"/>
      <c r="F20" s="102" t="s">
        <v>302</v>
      </c>
      <c r="G20" s="205"/>
      <c r="H20" s="205"/>
      <c r="I20" s="103"/>
      <c r="J20" s="104"/>
    </row>
    <row r="21" spans="1:10" ht="24.75" customHeight="1" thickBot="1">
      <c r="A21" s="99"/>
      <c r="B21" s="113" t="s">
        <v>193</v>
      </c>
      <c r="C21" s="242" t="s">
        <v>44</v>
      </c>
      <c r="D21" s="243" t="s">
        <v>35</v>
      </c>
      <c r="E21" s="102"/>
      <c r="F21" s="202"/>
      <c r="G21" s="205"/>
      <c r="H21" s="205"/>
      <c r="I21" s="118"/>
      <c r="J21" s="104"/>
    </row>
    <row r="22" spans="2:10" ht="24.75" customHeight="1">
      <c r="B22" s="246"/>
      <c r="C22" s="246"/>
      <c r="D22" s="246"/>
      <c r="E22" s="214"/>
      <c r="F22" s="94"/>
      <c r="G22" s="119"/>
      <c r="H22" s="119"/>
      <c r="I22" s="103"/>
      <c r="J22" s="104"/>
    </row>
    <row r="23" spans="2:10" ht="24.75" customHeight="1">
      <c r="B23" s="208"/>
      <c r="E23" s="119"/>
      <c r="F23" s="119"/>
      <c r="G23" s="119"/>
      <c r="H23" s="119"/>
      <c r="I23" s="103"/>
      <c r="J23" s="104"/>
    </row>
    <row r="24" spans="2:10" ht="24.75" customHeight="1">
      <c r="B24" s="208"/>
      <c r="C24" s="211"/>
      <c r="D24" s="209"/>
      <c r="E24" s="119"/>
      <c r="F24" s="119"/>
      <c r="G24" s="119"/>
      <c r="H24" s="119"/>
      <c r="I24" s="103"/>
      <c r="J24" s="104"/>
    </row>
    <row r="25" spans="2:10" ht="24.75" customHeight="1">
      <c r="B25" s="208"/>
      <c r="C25" s="209"/>
      <c r="D25" s="209"/>
      <c r="E25" s="119"/>
      <c r="F25" s="119"/>
      <c r="G25" s="119"/>
      <c r="H25" s="119"/>
      <c r="I25" s="103"/>
      <c r="J25" s="104"/>
    </row>
    <row r="26" spans="2:10" ht="24.75" customHeight="1">
      <c r="B26" s="208"/>
      <c r="C26" s="209"/>
      <c r="D26" s="209"/>
      <c r="E26" s="119"/>
      <c r="F26" s="119"/>
      <c r="G26" s="119"/>
      <c r="H26" s="119"/>
      <c r="I26" s="103"/>
      <c r="J26" s="104"/>
    </row>
    <row r="27" spans="2:10" ht="24.75" customHeight="1">
      <c r="B27" s="208"/>
      <c r="C27" s="209"/>
      <c r="D27" s="209"/>
      <c r="E27" s="119"/>
      <c r="F27" s="119"/>
      <c r="G27" s="119"/>
      <c r="H27" s="119"/>
      <c r="I27" s="103"/>
      <c r="J27" s="104"/>
    </row>
    <row r="28" spans="2:10" ht="24.75" customHeight="1">
      <c r="B28" s="208"/>
      <c r="C28" s="211"/>
      <c r="D28" s="209"/>
      <c r="E28" s="119"/>
      <c r="F28" s="119"/>
      <c r="G28" s="119"/>
      <c r="H28" s="119"/>
      <c r="I28" s="103"/>
      <c r="J28" s="104"/>
    </row>
    <row r="29" spans="2:10" ht="24.75" customHeight="1">
      <c r="B29" s="208"/>
      <c r="C29" s="209"/>
      <c r="D29" s="209"/>
      <c r="E29" s="119"/>
      <c r="F29" s="119"/>
      <c r="G29" s="119"/>
      <c r="H29" s="119"/>
      <c r="I29" s="103"/>
      <c r="J29" s="104"/>
    </row>
    <row r="30" spans="2:10" ht="24.75" customHeight="1">
      <c r="B30" s="208"/>
      <c r="C30" s="209"/>
      <c r="D30" s="209"/>
      <c r="E30" s="119"/>
      <c r="F30" s="119"/>
      <c r="G30" s="119"/>
      <c r="H30" s="119"/>
      <c r="I30" s="103"/>
      <c r="J30" s="104"/>
    </row>
    <row r="31" spans="2:10" ht="24.75" customHeight="1">
      <c r="B31" s="208"/>
      <c r="C31" s="209"/>
      <c r="D31" s="209"/>
      <c r="E31" s="119"/>
      <c r="F31" s="119"/>
      <c r="G31" s="119"/>
      <c r="H31" s="119"/>
      <c r="I31" s="103"/>
      <c r="J31" s="104"/>
    </row>
    <row r="32" spans="2:10" ht="24.75" customHeight="1">
      <c r="B32" s="208"/>
      <c r="C32" s="209"/>
      <c r="D32" s="209"/>
      <c r="E32" s="119"/>
      <c r="F32" s="119"/>
      <c r="G32" s="119"/>
      <c r="H32" s="119"/>
      <c r="I32" s="103"/>
      <c r="J32" s="104"/>
    </row>
    <row r="33" spans="2:10" ht="24.75" customHeight="1">
      <c r="B33" s="208"/>
      <c r="C33" s="211"/>
      <c r="D33" s="209"/>
      <c r="E33" s="119"/>
      <c r="F33" s="119"/>
      <c r="G33" s="119"/>
      <c r="H33" s="119"/>
      <c r="I33" s="103"/>
      <c r="J33" s="104"/>
    </row>
    <row r="34" spans="2:10" ht="24.75" customHeight="1">
      <c r="B34" s="208"/>
      <c r="C34" s="209"/>
      <c r="D34" s="209"/>
      <c r="E34" s="119"/>
      <c r="F34" s="119"/>
      <c r="G34" s="119"/>
      <c r="H34" s="119"/>
      <c r="I34" s="103"/>
      <c r="J34" s="104"/>
    </row>
    <row r="35" spans="2:10" ht="24.75" customHeight="1">
      <c r="B35" s="208"/>
      <c r="C35" s="209"/>
      <c r="D35" s="209"/>
      <c r="E35" s="119"/>
      <c r="F35" s="119"/>
      <c r="G35" s="119"/>
      <c r="H35" s="119"/>
      <c r="I35" s="103"/>
      <c r="J35" s="104"/>
    </row>
    <row r="36" spans="2:10" ht="24.75" customHeight="1">
      <c r="B36" s="208"/>
      <c r="C36" s="209"/>
      <c r="D36" s="209"/>
      <c r="E36" s="119"/>
      <c r="F36" s="119"/>
      <c r="G36" s="119"/>
      <c r="H36" s="119"/>
      <c r="I36" s="103"/>
      <c r="J36" s="104"/>
    </row>
    <row r="37" spans="2:10" ht="24.75" customHeight="1">
      <c r="B37" s="208"/>
      <c r="C37" s="211"/>
      <c r="D37" s="209"/>
      <c r="E37" s="119"/>
      <c r="F37" s="119"/>
      <c r="G37" s="119"/>
      <c r="H37" s="119"/>
      <c r="I37" s="103"/>
      <c r="J37" s="104"/>
    </row>
    <row r="38" spans="2:10" ht="24.75" customHeight="1">
      <c r="B38" s="215"/>
      <c r="C38" s="110"/>
      <c r="D38" s="110"/>
      <c r="E38" s="216"/>
      <c r="F38" s="119"/>
      <c r="G38" s="119"/>
      <c r="H38" s="119"/>
      <c r="I38" s="103"/>
      <c r="J38" s="104"/>
    </row>
    <row r="39" spans="2:10" ht="24.75" customHeight="1">
      <c r="B39" s="215"/>
      <c r="C39" s="110"/>
      <c r="D39" s="110"/>
      <c r="E39" s="217"/>
      <c r="F39" s="217"/>
      <c r="G39" s="217"/>
      <c r="H39" s="217"/>
      <c r="I39" s="103"/>
      <c r="J39" s="104"/>
    </row>
    <row r="40" spans="2:10" ht="24.75" customHeight="1">
      <c r="B40" s="90"/>
      <c r="C40" s="124"/>
      <c r="D40" s="124"/>
      <c r="E40" s="125"/>
      <c r="F40" s="125"/>
      <c r="G40" s="125"/>
      <c r="H40" s="125"/>
      <c r="I40" s="103"/>
      <c r="J40" s="104"/>
    </row>
    <row r="41" spans="3:26" ht="21" customHeight="1">
      <c r="C41" s="218" t="s">
        <v>132</v>
      </c>
      <c r="J41" s="219" t="s">
        <v>133</v>
      </c>
      <c r="K41" s="220"/>
      <c r="L41" s="220"/>
      <c r="M41" s="220"/>
      <c r="N41" s="220"/>
      <c r="O41" s="220"/>
      <c r="P41" s="220"/>
      <c r="Q41" s="220"/>
      <c r="R41" s="220"/>
      <c r="S41" s="219" t="s">
        <v>133</v>
      </c>
      <c r="T41" s="220"/>
      <c r="U41" s="220"/>
      <c r="V41" s="220"/>
      <c r="W41" s="220"/>
      <c r="X41" s="220"/>
      <c r="Y41" s="220"/>
      <c r="Z41" s="220"/>
    </row>
    <row r="42" spans="3:26" ht="21" customHeight="1">
      <c r="C42" s="221">
        <f>+IF(EXACT($E5,$B5),$C5,IF(EXACT($E5,$B6),$C6,"VIRHE!"))</f>
      </c>
      <c r="D42" s="221">
        <f>+IF($E5="","",IF(EXACT($E5,$B5),$D5,IF(EXACT($E5,$B6),$D6,"VIRHE!")))</f>
      </c>
      <c r="E42" s="222" t="s">
        <v>128</v>
      </c>
      <c r="F42" s="223">
        <f>+IF($E5="","",IF(EXACT($E5,$B6),$C5,IF(EXACT($E5,$B5),$C6,"VIRHE!")))</f>
      </c>
      <c r="G42" s="223">
        <f>+IF($E5="","",IF(EXACT($E5,$B6),$D5,IF(EXACT($E5,$B5),$D6,"VIRHE!")))</f>
      </c>
      <c r="H42" s="222">
        <f>+E6</f>
        <v>0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3:26" ht="21" customHeight="1">
      <c r="C43" s="89" t="str">
        <f>+IF(EXACT($E7,$B7),$C7,IF(EXACT($E7,$B8),$C8,"VIRHE!"))</f>
        <v>VIRHE!</v>
      </c>
      <c r="D43" s="89" t="str">
        <f>+IF($E7="","",IF(EXACT($E7,$B7),$D7,IF(EXACT($E7,$B8),$D8,"VIRHE!")))</f>
        <v>VIRHE!</v>
      </c>
      <c r="E43" s="104" t="s">
        <v>128</v>
      </c>
      <c r="F43" s="224" t="str">
        <f>+IF($E7="","",IF(EXACT($E7,$B8),$C7,IF(EXACT($E7,$B7),$C8,"VIRHE!")))</f>
        <v>VIRHE!</v>
      </c>
      <c r="G43" s="224" t="str">
        <f>+IF($E7="","",IF(EXACT($E7,$B8),$D7,IF(EXACT($E7,$B7),$D8,"VIRHE!")))</f>
        <v>VIRHE!</v>
      </c>
      <c r="H43" s="104" t="str">
        <f>+E8</f>
        <v>8,5,5</v>
      </c>
      <c r="J43" s="220" t="s">
        <v>85</v>
      </c>
      <c r="K43" s="220"/>
      <c r="L43" s="311" t="e">
        <f>+#REF!</f>
        <v>#REF!</v>
      </c>
      <c r="M43" s="312"/>
      <c r="N43" s="312"/>
      <c r="O43" s="220"/>
      <c r="P43" s="220"/>
      <c r="Q43" s="220"/>
      <c r="R43" s="220"/>
      <c r="S43" s="220" t="s">
        <v>85</v>
      </c>
      <c r="T43" s="220"/>
      <c r="U43" s="311" t="e">
        <f>+#REF!</f>
        <v>#REF!</v>
      </c>
      <c r="V43" s="312"/>
      <c r="W43" s="312"/>
      <c r="X43" s="220"/>
      <c r="Y43" s="220"/>
      <c r="Z43" s="220"/>
    </row>
    <row r="44" spans="3:26" ht="21" customHeight="1">
      <c r="C44" s="221" t="str">
        <f>+IF(EXACT($E9,$B9),$C9,IF(EXACT($E9,$B10),$C10,"VIRHE!"))</f>
        <v>VIRHE!</v>
      </c>
      <c r="D44" s="221" t="str">
        <f>+IF($E9="","",IF(EXACT($E9,$B9),$D9,IF(EXACT($E9,$B10),$D10,"VIRHE!")))</f>
        <v>VIRHE!</v>
      </c>
      <c r="E44" s="222" t="s">
        <v>128</v>
      </c>
      <c r="F44" s="223" t="str">
        <f>+IF($E9="","",IF(EXACT($E9,$B10),$C9,IF(EXACT($E9,$B9),$C10,"VIRHE!")))</f>
        <v>VIRHE!</v>
      </c>
      <c r="G44" s="223" t="str">
        <f>+IF($E9="","",IF(EXACT($E9,$B10),$D9,IF(EXACT($E9,$B9),$D10,"VIRHE!")))</f>
        <v>VIRHE!</v>
      </c>
      <c r="H44" s="222" t="str">
        <f>+E10</f>
        <v>-9,8,9,4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3:26" ht="21" customHeight="1">
      <c r="C45" s="89">
        <f>+IF(EXACT($E11,$B11),$C11,IF(EXACT($E11,$B12),$C12,"VIRHE!"))</f>
      </c>
      <c r="D45" s="89">
        <f>+IF($E11="","",IF(EXACT($E11,$B11),$D11,IF(EXACT($E11,$B12),$D12,"VIRHE!")))</f>
      </c>
      <c r="E45" s="104" t="s">
        <v>128</v>
      </c>
      <c r="F45" s="224">
        <f>+IF($E11="","",IF(EXACT($E11,$B12),$C11,IF(EXACT($E11,$B11),$C12,"VIRHE!")))</f>
      </c>
      <c r="G45" s="224">
        <f>+IF($E11="","",IF(EXACT($E11,$B12),$D11,IF(EXACT($E11,$B11),$D12,"VIRHE!")))</f>
      </c>
      <c r="H45" s="104">
        <f>+E12</f>
        <v>0</v>
      </c>
      <c r="J45" s="220" t="s">
        <v>134</v>
      </c>
      <c r="K45" s="220"/>
      <c r="L45" s="313">
        <f>+$D$1</f>
      </c>
      <c r="M45" s="313"/>
      <c r="N45" s="313"/>
      <c r="O45" s="313"/>
      <c r="P45" s="313"/>
      <c r="Q45" s="220"/>
      <c r="R45" s="220"/>
      <c r="S45" s="220" t="s">
        <v>134</v>
      </c>
      <c r="T45" s="220"/>
      <c r="U45" s="313">
        <f>+$D$1</f>
      </c>
      <c r="V45" s="313"/>
      <c r="W45" s="313"/>
      <c r="X45" s="313"/>
      <c r="Y45" s="313"/>
      <c r="Z45" s="220"/>
    </row>
    <row r="46" spans="3:26" ht="21" customHeight="1">
      <c r="C46" s="221">
        <f>+IF(EXACT($E14,$B14),$C14,IF(EXACT($E14,$B15),$C15,"VIRHE!"))</f>
      </c>
      <c r="D46" s="221">
        <f>+IF($E14="","",IF(EXACT($E14,$B14),$D14,IF(EXACT($E14,$B15),$D15,"VIRHE!")))</f>
      </c>
      <c r="E46" s="222" t="s">
        <v>128</v>
      </c>
      <c r="F46" s="223">
        <f>+IF($E14="","",IF(EXACT($E14,$B15),$C14,IF(EXACT($E14,$B14),$C15,"VIRHE!")))</f>
      </c>
      <c r="G46" s="223">
        <f>+IF($E14="","",IF(EXACT($E14,$B15),$D14,IF(EXACT($E14,$B14),$D15,"VIRHE!")))</f>
      </c>
      <c r="H46" s="222">
        <f>+E15</f>
        <v>0</v>
      </c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3:26" ht="21" customHeight="1">
      <c r="C47" s="89" t="str">
        <f>+IF(EXACT($E16,$B16),$C16,IF(EXACT($E16,$B17),$C17,"VIRHE!"))</f>
        <v>VIRHE!</v>
      </c>
      <c r="D47" s="89" t="str">
        <f>+IF($E16="","",IF(EXACT($E16,$B16),$D16,IF(EXACT($E16,$B17),$D17,"VIRHE!")))</f>
        <v>VIRHE!</v>
      </c>
      <c r="E47" s="104" t="s">
        <v>128</v>
      </c>
      <c r="F47" s="224" t="str">
        <f>+IF($E16="","",IF(EXACT($E16,$B17),$C16,IF(EXACT($E16,$B16),$C17,"VIRHE!")))</f>
        <v>VIRHE!</v>
      </c>
      <c r="G47" s="224" t="str">
        <f>+IF($E16="","",IF(EXACT($E16,$B17),$D16,IF(EXACT($E16,$B16),$D17,"VIRHE!")))</f>
        <v>VIRHE!</v>
      </c>
      <c r="H47" s="104" t="str">
        <f>+E17</f>
        <v>9,2,9</v>
      </c>
      <c r="J47" s="220" t="s">
        <v>136</v>
      </c>
      <c r="K47" s="220"/>
      <c r="L47" s="313">
        <f>+$D$2</f>
        <v>0</v>
      </c>
      <c r="M47" s="313"/>
      <c r="N47" s="228" t="s">
        <v>4</v>
      </c>
      <c r="O47" s="220"/>
      <c r="P47" s="229"/>
      <c r="Q47" s="220"/>
      <c r="R47" s="220"/>
      <c r="S47" s="220" t="s">
        <v>136</v>
      </c>
      <c r="T47" s="220"/>
      <c r="U47" s="313">
        <f>+$D$2</f>
        <v>0</v>
      </c>
      <c r="V47" s="313"/>
      <c r="W47" s="228" t="s">
        <v>4</v>
      </c>
      <c r="X47" s="220"/>
      <c r="Y47" s="230"/>
      <c r="Z47" s="220"/>
    </row>
    <row r="48" spans="3:26" ht="21" customHeight="1">
      <c r="C48" s="221" t="str">
        <f>+IF(EXACT($E18,$B18),$C18,IF(EXACT($E18,$B19),$C19,"VIRHE!"))</f>
        <v>VIRHE!</v>
      </c>
      <c r="D48" s="221" t="str">
        <f>+IF($E18="","",IF(EXACT($E18,$B18),$D18,IF(EXACT($E18,$B19),$D19,"VIRHE!")))</f>
        <v>VIRHE!</v>
      </c>
      <c r="E48" s="222" t="s">
        <v>128</v>
      </c>
      <c r="F48" s="223" t="str">
        <f>+IF($E18="","",IF(EXACT($E18,$B19),$C18,IF(EXACT($E18,$B18),$C19,"VIRHE!")))</f>
        <v>VIRHE!</v>
      </c>
      <c r="G48" s="223" t="str">
        <f>+IF($E18="","",IF(EXACT($E18,$B19),$D18,IF(EXACT($E18,$B18),$D19,"VIRHE!")))</f>
        <v>VIRHE!</v>
      </c>
      <c r="H48" s="222" t="str">
        <f>+E19</f>
        <v>-4,15,9,5</v>
      </c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3:26" ht="21" customHeight="1">
      <c r="C49" s="89">
        <f>+IF(EXACT($E20,$B20),$C20,IF(EXACT($E20,$B21),$C21,"VIRHE!"))</f>
      </c>
      <c r="D49" s="89">
        <f>+IF($E20="","",IF(EXACT($E20,$B20),$D20,IF(EXACT($E20,$B21),$D21,"VIRHE!")))</f>
      </c>
      <c r="E49" s="104" t="s">
        <v>128</v>
      </c>
      <c r="F49" s="224">
        <f>+IF($E20="","",IF(EXACT($E20,$B21),$C20,IF(EXACT($E20,$B20),$C21,"VIRHE!")))</f>
      </c>
      <c r="G49" s="224">
        <f>+IF($E20="","",IF(EXACT($E20,$B21),$D20,IF(EXACT($E20,$B20),$D21,"VIRHE!")))</f>
      </c>
      <c r="H49" s="104">
        <f>+E21</f>
        <v>0</v>
      </c>
      <c r="J49" s="313" t="str">
        <f>+C5</f>
        <v>Otto Tennilä</v>
      </c>
      <c r="K49" s="313"/>
      <c r="L49" s="313"/>
      <c r="M49" s="313"/>
      <c r="N49" s="231" t="s">
        <v>128</v>
      </c>
      <c r="O49" s="232"/>
      <c r="P49" s="313">
        <f>+C6</f>
      </c>
      <c r="Q49" s="313"/>
      <c r="R49" s="220"/>
      <c r="S49" s="313" t="str">
        <f>+C7</f>
        <v>Isto Laaksonen</v>
      </c>
      <c r="T49" s="313"/>
      <c r="U49" s="313"/>
      <c r="V49" s="313"/>
      <c r="W49" s="231" t="s">
        <v>128</v>
      </c>
      <c r="X49" s="232"/>
      <c r="Y49" s="313" t="str">
        <f>+C8</f>
        <v>Kai Rantala</v>
      </c>
      <c r="Z49" s="313"/>
    </row>
    <row r="50" spans="6:26" ht="21" customHeight="1">
      <c r="F50" s="224"/>
      <c r="G50" s="224"/>
      <c r="J50" s="220" t="s">
        <v>8</v>
      </c>
      <c r="K50" s="220"/>
      <c r="L50" s="220"/>
      <c r="M50" s="220"/>
      <c r="N50" s="220"/>
      <c r="O50" s="220"/>
      <c r="P50" s="220" t="s">
        <v>8</v>
      </c>
      <c r="Q50" s="220"/>
      <c r="R50" s="220"/>
      <c r="S50" s="220" t="s">
        <v>8</v>
      </c>
      <c r="T50" s="220"/>
      <c r="U50" s="220"/>
      <c r="V50" s="220"/>
      <c r="W50" s="220"/>
      <c r="X50" s="220"/>
      <c r="Y50" s="220" t="s">
        <v>8</v>
      </c>
      <c r="Z50" s="220"/>
    </row>
    <row r="51" spans="3:26" ht="21" customHeight="1">
      <c r="C51" s="218" t="s">
        <v>168</v>
      </c>
      <c r="F51" s="224"/>
      <c r="G51" s="224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3:26" ht="21" customHeight="1">
      <c r="C52" s="221" t="str">
        <f>VLOOKUP(F6,B5:C12,2)</f>
        <v>Veikko Holm</v>
      </c>
      <c r="D52" s="221" t="str">
        <f>VLOOKUP(F6,B5:D12,3)</f>
        <v>PT 75</v>
      </c>
      <c r="E52" s="222" t="s">
        <v>128</v>
      </c>
      <c r="F52" s="223" t="e">
        <f>VLOOKUP(IF(F6=E5,E7,E5),B5:D12,2)</f>
        <v>#N/A</v>
      </c>
      <c r="G52" s="223" t="e">
        <f>VLOOKUP(IF(F6=E5,E7,E5),B5:D12,3)</f>
        <v>#N/A</v>
      </c>
      <c r="H52" s="222" t="str">
        <f>+F7</f>
        <v>10,5,-9,-7,7</v>
      </c>
      <c r="J52" s="313" t="str">
        <f>+D5</f>
        <v>PT 75</v>
      </c>
      <c r="K52" s="313"/>
      <c r="L52" s="313"/>
      <c r="M52" s="313"/>
      <c r="N52" s="220"/>
      <c r="O52" s="220"/>
      <c r="P52" s="313">
        <f>+D6</f>
      </c>
      <c r="Q52" s="313"/>
      <c r="R52" s="220"/>
      <c r="S52" s="313" t="str">
        <f>+D7</f>
        <v>UU</v>
      </c>
      <c r="T52" s="313"/>
      <c r="U52" s="313"/>
      <c r="V52" s="313"/>
      <c r="W52" s="220"/>
      <c r="X52" s="220"/>
      <c r="Y52" s="313" t="str">
        <f>+D8</f>
        <v>JysRy</v>
      </c>
      <c r="Z52" s="313"/>
    </row>
    <row r="53" spans="3:26" ht="21" customHeight="1">
      <c r="C53" s="89" t="str">
        <f>VLOOKUP(F10,B5:D12,2)</f>
        <v>Raimo Virtanen</v>
      </c>
      <c r="D53" s="89" t="str">
        <f>VLOOKUP(F10,B5:D12,3)</f>
        <v>OPT-86</v>
      </c>
      <c r="E53" s="104" t="s">
        <v>128</v>
      </c>
      <c r="F53" s="224" t="str">
        <f>VLOOKUP(IF(F10=E9,E11,E9),B5:D12,2)</f>
        <v>Veikko Holm</v>
      </c>
      <c r="G53" s="224" t="str">
        <f>VLOOKUP(IF(F10=E9,E11,E9),B6:D13,3)</f>
        <v>PT 75</v>
      </c>
      <c r="H53" s="104" t="str">
        <f>+F11</f>
        <v>8,4,7</v>
      </c>
      <c r="J53" s="220" t="s">
        <v>0</v>
      </c>
      <c r="K53" s="220"/>
      <c r="L53" s="220"/>
      <c r="M53" s="220"/>
      <c r="N53" s="220"/>
      <c r="O53" s="220"/>
      <c r="P53" s="220" t="s">
        <v>0</v>
      </c>
      <c r="Q53" s="220"/>
      <c r="R53" s="220"/>
      <c r="S53" s="220" t="s">
        <v>0</v>
      </c>
      <c r="T53" s="220"/>
      <c r="U53" s="220"/>
      <c r="V53" s="220"/>
      <c r="W53" s="220"/>
      <c r="X53" s="220"/>
      <c r="Y53" s="220" t="s">
        <v>0</v>
      </c>
      <c r="Z53" s="220"/>
    </row>
    <row r="54" spans="3:26" ht="21" customHeight="1">
      <c r="C54" s="221" t="str">
        <f>VLOOKUP(F15,B14:D21,2)</f>
        <v>Jaime Rodriguez</v>
      </c>
      <c r="D54" s="221" t="str">
        <f>VLOOKUP(F15,B14:D21,3)</f>
        <v>Por-83</v>
      </c>
      <c r="E54" s="222" t="s">
        <v>128</v>
      </c>
      <c r="F54" s="223" t="e">
        <f>VLOOKUP(IF(F15=E14,E16,E14),B14:D21,2)</f>
        <v>#N/A</v>
      </c>
      <c r="G54" s="223" t="e">
        <f>VLOOKUP(IF(F15=E14,E16,E14),B14:D21,3)</f>
        <v>#N/A</v>
      </c>
      <c r="H54" s="222" t="str">
        <f>+F16</f>
        <v>6,8,9</v>
      </c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3:26" ht="21" customHeight="1">
      <c r="C55" s="89" t="str">
        <f>VLOOKUP(F19,B14:D21,2)</f>
        <v>Tapio Syrjänen</v>
      </c>
      <c r="D55" s="89" t="str">
        <f>VLOOKUP(F19,B14:D21,3)</f>
        <v>PT 75</v>
      </c>
      <c r="E55" s="104" t="s">
        <v>128</v>
      </c>
      <c r="F55" s="224" t="str">
        <f>VLOOKUP(IF(F19=E18,E20,E18),B14:D21,2)</f>
        <v>Jaime Rodriguez</v>
      </c>
      <c r="G55" s="224" t="str">
        <f>VLOOKUP(IF(F19=E18,E20,E18),B14:D21,3)</f>
        <v>Por-83</v>
      </c>
      <c r="H55" s="104" t="str">
        <f>+F20</f>
        <v>7,-4,4,4</v>
      </c>
      <c r="J55" s="220" t="s">
        <v>113</v>
      </c>
      <c r="K55" s="229"/>
      <c r="L55" s="232" t="s">
        <v>139</v>
      </c>
      <c r="M55" s="229"/>
      <c r="N55" s="220"/>
      <c r="O55" s="220"/>
      <c r="P55" s="220"/>
      <c r="Q55" s="220"/>
      <c r="R55" s="220"/>
      <c r="S55" s="220" t="s">
        <v>113</v>
      </c>
      <c r="T55" s="229"/>
      <c r="U55" s="232" t="s">
        <v>139</v>
      </c>
      <c r="V55" s="229"/>
      <c r="W55" s="220"/>
      <c r="X55" s="220"/>
      <c r="Y55" s="220"/>
      <c r="Z55" s="220"/>
    </row>
    <row r="56" spans="6:26" ht="21" customHeight="1">
      <c r="F56" s="224"/>
      <c r="G56" s="224"/>
      <c r="J56" s="220" t="s">
        <v>114</v>
      </c>
      <c r="K56" s="234"/>
      <c r="L56" s="232" t="s">
        <v>139</v>
      </c>
      <c r="M56" s="234"/>
      <c r="N56" s="220"/>
      <c r="O56" s="220"/>
      <c r="P56" s="313"/>
      <c r="Q56" s="313"/>
      <c r="R56" s="220"/>
      <c r="S56" s="220" t="s">
        <v>114</v>
      </c>
      <c r="T56" s="234"/>
      <c r="U56" s="232" t="s">
        <v>139</v>
      </c>
      <c r="V56" s="234"/>
      <c r="W56" s="220"/>
      <c r="X56" s="220"/>
      <c r="Y56" s="313"/>
      <c r="Z56" s="313"/>
    </row>
    <row r="57" spans="3:26" ht="21" customHeight="1">
      <c r="C57" s="218" t="s">
        <v>135</v>
      </c>
      <c r="F57" s="224"/>
      <c r="G57" s="224"/>
      <c r="J57" s="220" t="s">
        <v>115</v>
      </c>
      <c r="K57" s="234"/>
      <c r="L57" s="232" t="s">
        <v>139</v>
      </c>
      <c r="M57" s="234"/>
      <c r="N57" s="220"/>
      <c r="O57" s="220"/>
      <c r="P57" s="220" t="s">
        <v>140</v>
      </c>
      <c r="Q57" s="220"/>
      <c r="R57" s="220"/>
      <c r="S57" s="220" t="s">
        <v>115</v>
      </c>
      <c r="T57" s="234"/>
      <c r="U57" s="232" t="s">
        <v>139</v>
      </c>
      <c r="V57" s="234"/>
      <c r="W57" s="220"/>
      <c r="X57" s="220"/>
      <c r="Y57" s="220" t="s">
        <v>140</v>
      </c>
      <c r="Z57" s="220"/>
    </row>
    <row r="58" spans="3:26" ht="21" customHeight="1">
      <c r="C58" s="221" t="str">
        <f>VLOOKUP(G8,B5:D12,2)</f>
        <v>Veikko Holm</v>
      </c>
      <c r="D58" s="221" t="str">
        <f>VLOOKUP(G8,B5:D12,3)</f>
        <v>PT 75</v>
      </c>
      <c r="E58" s="222" t="s">
        <v>128</v>
      </c>
      <c r="F58" s="223" t="str">
        <f>VLOOKUP(IF(G8=F6,F10,F6),B5:D12,2)</f>
        <v>Raimo Virtanen</v>
      </c>
      <c r="G58" s="223" t="str">
        <f>VLOOKUP(IF(G8=F6,F10,F6),B5:D12,3)</f>
        <v>OPT-86</v>
      </c>
      <c r="H58" s="222" t="str">
        <f>+G9</f>
        <v>-9,9,3,-9,9</v>
      </c>
      <c r="J58" s="220" t="s">
        <v>141</v>
      </c>
      <c r="K58" s="234"/>
      <c r="L58" s="232" t="s">
        <v>139</v>
      </c>
      <c r="M58" s="234"/>
      <c r="N58" s="220"/>
      <c r="O58" s="220"/>
      <c r="P58" s="220"/>
      <c r="Q58" s="220"/>
      <c r="R58" s="220"/>
      <c r="S58" s="220" t="s">
        <v>141</v>
      </c>
      <c r="T58" s="234"/>
      <c r="U58" s="232" t="s">
        <v>139</v>
      </c>
      <c r="V58" s="234"/>
      <c r="W58" s="220"/>
      <c r="X58" s="220"/>
      <c r="Y58" s="220"/>
      <c r="Z58" s="220"/>
    </row>
    <row r="59" spans="3:26" ht="21" customHeight="1">
      <c r="C59" s="89" t="str">
        <f>VLOOKUP(G17,B14:D21,2)</f>
        <v>Jaime Rodriguez</v>
      </c>
      <c r="D59" s="89" t="str">
        <f>VLOOKUP(G17,B14:D21,3)</f>
        <v>Por-83</v>
      </c>
      <c r="E59" s="104" t="s">
        <v>128</v>
      </c>
      <c r="F59" s="224" t="str">
        <f>VLOOKUP(IF(G17=F15,F19,F15),B14:D21,2)</f>
        <v>Tapio Syrjänen</v>
      </c>
      <c r="G59" s="224" t="str">
        <f>VLOOKUP(IF(G17=F15,F19,F15),B14:D21,3)</f>
        <v>PT 75</v>
      </c>
      <c r="H59" s="104" t="str">
        <f>+G18</f>
        <v>9,6,9</v>
      </c>
      <c r="J59" s="220" t="s">
        <v>117</v>
      </c>
      <c r="K59" s="234"/>
      <c r="L59" s="232" t="s">
        <v>139</v>
      </c>
      <c r="M59" s="234"/>
      <c r="N59" s="220"/>
      <c r="O59" s="220"/>
      <c r="P59" s="313"/>
      <c r="Q59" s="313"/>
      <c r="R59" s="220"/>
      <c r="S59" s="220" t="s">
        <v>117</v>
      </c>
      <c r="T59" s="234"/>
      <c r="U59" s="232" t="s">
        <v>139</v>
      </c>
      <c r="V59" s="234"/>
      <c r="W59" s="220"/>
      <c r="X59" s="220"/>
      <c r="Y59" s="313"/>
      <c r="Z59" s="313"/>
    </row>
    <row r="60" spans="6:26" ht="21" customHeight="1">
      <c r="F60" s="224"/>
      <c r="G60" s="224"/>
      <c r="J60" s="220" t="s">
        <v>142</v>
      </c>
      <c r="K60" s="234"/>
      <c r="L60" s="232" t="s">
        <v>139</v>
      </c>
      <c r="M60" s="234"/>
      <c r="N60" s="220"/>
      <c r="O60" s="220"/>
      <c r="P60" s="220" t="s">
        <v>143</v>
      </c>
      <c r="Q60" s="220"/>
      <c r="R60" s="220"/>
      <c r="S60" s="220" t="s">
        <v>142</v>
      </c>
      <c r="T60" s="234"/>
      <c r="U60" s="232" t="s">
        <v>139</v>
      </c>
      <c r="V60" s="234"/>
      <c r="W60" s="220"/>
      <c r="X60" s="220"/>
      <c r="Y60" s="220" t="s">
        <v>143</v>
      </c>
      <c r="Z60" s="220"/>
    </row>
    <row r="61" spans="3:26" ht="21" customHeight="1">
      <c r="C61" s="218" t="s">
        <v>137</v>
      </c>
      <c r="F61" s="224"/>
      <c r="G61" s="224"/>
      <c r="J61" s="220" t="s">
        <v>144</v>
      </c>
      <c r="K61" s="234"/>
      <c r="L61" s="232" t="s">
        <v>139</v>
      </c>
      <c r="M61" s="234"/>
      <c r="N61" s="220"/>
      <c r="O61" s="220"/>
      <c r="P61" s="220"/>
      <c r="Q61" s="220"/>
      <c r="R61" s="220"/>
      <c r="S61" s="220" t="s">
        <v>144</v>
      </c>
      <c r="T61" s="234"/>
      <c r="U61" s="232" t="s">
        <v>139</v>
      </c>
      <c r="V61" s="234"/>
      <c r="W61" s="220"/>
      <c r="X61" s="220"/>
      <c r="Y61" s="220"/>
      <c r="Z61" s="220"/>
    </row>
    <row r="62" spans="3:26" ht="21" customHeight="1">
      <c r="C62" s="89" t="str">
        <f>VLOOKUP(H12,B5:D21,2)</f>
        <v>Tapio Syrjänen</v>
      </c>
      <c r="D62" s="89" t="str">
        <f>VLOOKUP(H12,B5:D21,3)</f>
        <v>PT 75</v>
      </c>
      <c r="E62" s="104" t="s">
        <v>128</v>
      </c>
      <c r="F62" s="224" t="str">
        <f>VLOOKUP(IF(H12=G8,G17,G8),B5:D21,2)</f>
        <v>Raimo Virtanen</v>
      </c>
      <c r="G62" s="224" t="str">
        <f>VLOOKUP(IF(H12=G8,G17,G8),B5:D21,3)</f>
        <v>OPT-86</v>
      </c>
      <c r="H62" s="104" t="str">
        <f>+H13</f>
        <v>7,10,9</v>
      </c>
      <c r="J62" s="220" t="s">
        <v>145</v>
      </c>
      <c r="K62" s="234"/>
      <c r="L62" s="232" t="s">
        <v>139</v>
      </c>
      <c r="M62" s="234"/>
      <c r="N62" s="220"/>
      <c r="O62" s="220"/>
      <c r="P62" s="313"/>
      <c r="Q62" s="313"/>
      <c r="R62" s="220"/>
      <c r="S62" s="220" t="s">
        <v>145</v>
      </c>
      <c r="T62" s="234"/>
      <c r="U62" s="232" t="s">
        <v>139</v>
      </c>
      <c r="V62" s="234"/>
      <c r="W62" s="220"/>
      <c r="X62" s="220"/>
      <c r="Y62" s="313"/>
      <c r="Z62" s="313"/>
    </row>
    <row r="63" spans="6:26" ht="21" customHeight="1">
      <c r="F63" s="224"/>
      <c r="G63" s="224"/>
      <c r="J63" s="220" t="s">
        <v>146</v>
      </c>
      <c r="K63" s="234"/>
      <c r="L63" s="232" t="s">
        <v>139</v>
      </c>
      <c r="M63" s="234"/>
      <c r="N63" s="220"/>
      <c r="O63" s="220"/>
      <c r="P63" s="220" t="s">
        <v>147</v>
      </c>
      <c r="Q63" s="220"/>
      <c r="R63" s="220"/>
      <c r="S63" s="220" t="s">
        <v>146</v>
      </c>
      <c r="T63" s="234"/>
      <c r="U63" s="232" t="s">
        <v>139</v>
      </c>
      <c r="V63" s="234"/>
      <c r="W63" s="220"/>
      <c r="X63" s="220"/>
      <c r="Y63" s="220" t="s">
        <v>147</v>
      </c>
      <c r="Z63" s="220"/>
    </row>
    <row r="64" spans="3:26" ht="21" customHeight="1">
      <c r="C64" s="218" t="s">
        <v>138</v>
      </c>
      <c r="F64" s="224"/>
      <c r="G64" s="224"/>
      <c r="J64" s="220"/>
      <c r="K64" s="220"/>
      <c r="L64" s="232"/>
      <c r="M64" s="220"/>
      <c r="N64" s="220"/>
      <c r="O64" s="220"/>
      <c r="P64" s="220"/>
      <c r="Q64" s="220"/>
      <c r="R64" s="220"/>
      <c r="S64" s="220"/>
      <c r="T64" s="220"/>
      <c r="U64" s="232"/>
      <c r="V64" s="220"/>
      <c r="W64" s="220"/>
      <c r="X64" s="220"/>
      <c r="Y64" s="220"/>
      <c r="Z64" s="220"/>
    </row>
    <row r="65" spans="2:26" ht="21" customHeight="1">
      <c r="B65" s="104">
        <v>1</v>
      </c>
      <c r="C65" s="224" t="str">
        <f>VLOOKUP(H12,B5:D21,2)</f>
        <v>Tapio Syrjänen</v>
      </c>
      <c r="D65" s="224" t="str">
        <f>VLOOKUP(H12,B8:D21,3)</f>
        <v>PT 75</v>
      </c>
      <c r="E65" s="233" t="str">
        <f>+H13</f>
        <v>7,10,9</v>
      </c>
      <c r="F65" s="224"/>
      <c r="G65" s="224"/>
      <c r="J65" s="235"/>
      <c r="K65" s="235"/>
      <c r="L65" s="235"/>
      <c r="M65" s="235"/>
      <c r="N65" s="235"/>
      <c r="O65" s="235"/>
      <c r="P65" s="235"/>
      <c r="Q65" s="235"/>
      <c r="R65" s="220"/>
      <c r="S65" s="235"/>
      <c r="T65" s="235"/>
      <c r="U65" s="235"/>
      <c r="V65" s="235"/>
      <c r="W65" s="235"/>
      <c r="X65" s="235"/>
      <c r="Y65" s="235"/>
      <c r="Z65" s="235"/>
    </row>
    <row r="66" spans="2:26" ht="21" customHeight="1">
      <c r="B66" s="104">
        <v>2</v>
      </c>
      <c r="C66" s="224" t="str">
        <f>VLOOKUP(IF(H12=G8,G17,G8),B5:D21,2)</f>
        <v>Raimo Virtanen</v>
      </c>
      <c r="D66" s="224" t="str">
        <f>VLOOKUP(IF(H12=G8,G17,G8),B5:D21,3)</f>
        <v>OPT-86</v>
      </c>
      <c r="J66" s="219" t="s">
        <v>133</v>
      </c>
      <c r="K66" s="220"/>
      <c r="L66" s="220"/>
      <c r="M66" s="220"/>
      <c r="N66" s="220"/>
      <c r="O66" s="220"/>
      <c r="P66" s="220"/>
      <c r="Q66" s="220"/>
      <c r="R66" s="220"/>
      <c r="S66" s="219" t="s">
        <v>133</v>
      </c>
      <c r="T66" s="220"/>
      <c r="U66" s="220"/>
      <c r="V66" s="220"/>
      <c r="W66" s="220"/>
      <c r="X66" s="220"/>
      <c r="Y66" s="220"/>
      <c r="Z66" s="220"/>
    </row>
    <row r="67" spans="2:26" ht="21" customHeight="1">
      <c r="B67" s="104">
        <v>3</v>
      </c>
      <c r="C67" s="224" t="str">
        <f>VLOOKUP(IF(G8=F6,F10,F6),B5:D12,2)</f>
        <v>Raimo Virtanen</v>
      </c>
      <c r="D67" s="224" t="str">
        <f>VLOOKUP(IF(G8=F6,F10,F6),B5:D12,3)</f>
        <v>OPT-86</v>
      </c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2:26" ht="21" customHeight="1">
      <c r="B68" s="104">
        <v>3</v>
      </c>
      <c r="C68" s="224" t="str">
        <f>VLOOKUP(IF(G17=F15,F19,F15),B14:D21,2)</f>
        <v>Tapio Syrjänen</v>
      </c>
      <c r="D68" s="224" t="str">
        <f>VLOOKUP(IF(G17=F15,F19,F15),B14:D21,3)</f>
        <v>PT 75</v>
      </c>
      <c r="J68" s="220" t="s">
        <v>85</v>
      </c>
      <c r="K68" s="220"/>
      <c r="L68" s="311" t="e">
        <f>+#REF!</f>
        <v>#REF!</v>
      </c>
      <c r="M68" s="312"/>
      <c r="N68" s="312"/>
      <c r="O68" s="220"/>
      <c r="P68" s="220"/>
      <c r="Q68" s="220"/>
      <c r="R68" s="220"/>
      <c r="S68" s="220" t="s">
        <v>85</v>
      </c>
      <c r="T68" s="220"/>
      <c r="U68" s="311" t="e">
        <f>+#REF!</f>
        <v>#REF!</v>
      </c>
      <c r="V68" s="312"/>
      <c r="W68" s="312"/>
      <c r="X68" s="220"/>
      <c r="Y68" s="220"/>
      <c r="Z68" s="220"/>
    </row>
    <row r="69" spans="10:26" ht="21" customHeight="1"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0:26" ht="21" customHeight="1">
      <c r="J70" s="220" t="s">
        <v>134</v>
      </c>
      <c r="K70" s="220"/>
      <c r="L70" s="313">
        <f>+$D$1</f>
      </c>
      <c r="M70" s="313"/>
      <c r="N70" s="313"/>
      <c r="O70" s="313"/>
      <c r="P70" s="313"/>
      <c r="Q70" s="220"/>
      <c r="R70" s="220"/>
      <c r="S70" s="220" t="s">
        <v>134</v>
      </c>
      <c r="T70" s="220"/>
      <c r="U70" s="313">
        <f>+$D$1</f>
      </c>
      <c r="V70" s="313"/>
      <c r="W70" s="313"/>
      <c r="X70" s="313"/>
      <c r="Y70" s="313"/>
      <c r="Z70" s="220"/>
    </row>
    <row r="71" spans="10:26" ht="21" customHeight="1"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10:26" ht="21" customHeight="1">
      <c r="J72" s="220" t="s">
        <v>136</v>
      </c>
      <c r="K72" s="220"/>
      <c r="L72" s="313">
        <f>+$D$2</f>
        <v>0</v>
      </c>
      <c r="M72" s="313"/>
      <c r="N72" s="228" t="s">
        <v>4</v>
      </c>
      <c r="O72" s="220"/>
      <c r="P72" s="229"/>
      <c r="Q72" s="220"/>
      <c r="R72" s="220"/>
      <c r="S72" s="220" t="s">
        <v>136</v>
      </c>
      <c r="T72" s="220"/>
      <c r="U72" s="313">
        <f>+$D$2</f>
        <v>0</v>
      </c>
      <c r="V72" s="313"/>
      <c r="W72" s="228" t="s">
        <v>4</v>
      </c>
      <c r="X72" s="220"/>
      <c r="Y72" s="230"/>
      <c r="Z72" s="220"/>
    </row>
    <row r="73" spans="10:26" ht="21" customHeight="1"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0:26" ht="21" customHeight="1">
      <c r="J74" s="313" t="str">
        <f>+C9</f>
        <v>Miika Nuutinen</v>
      </c>
      <c r="K74" s="313"/>
      <c r="L74" s="313"/>
      <c r="M74" s="313"/>
      <c r="N74" s="231" t="s">
        <v>128</v>
      </c>
      <c r="O74" s="232"/>
      <c r="P74" s="313" t="str">
        <f>+C10</f>
        <v>Raimo Virtanen</v>
      </c>
      <c r="Q74" s="313"/>
      <c r="R74" s="220"/>
      <c r="S74" s="313">
        <f>+C11</f>
      </c>
      <c r="T74" s="313"/>
      <c r="U74" s="313"/>
      <c r="V74" s="313"/>
      <c r="W74" s="231" t="s">
        <v>128</v>
      </c>
      <c r="X74" s="232"/>
      <c r="Y74" s="313" t="str">
        <f>+C12</f>
        <v>Veikko Holm</v>
      </c>
      <c r="Z74" s="313"/>
    </row>
    <row r="75" spans="10:26" ht="21" customHeight="1">
      <c r="J75" s="220" t="s">
        <v>8</v>
      </c>
      <c r="K75" s="220"/>
      <c r="L75" s="220"/>
      <c r="M75" s="220"/>
      <c r="N75" s="220"/>
      <c r="O75" s="220"/>
      <c r="P75" s="220" t="s">
        <v>8</v>
      </c>
      <c r="Q75" s="220"/>
      <c r="R75" s="220"/>
      <c r="S75" s="220" t="s">
        <v>8</v>
      </c>
      <c r="T75" s="220"/>
      <c r="U75" s="220"/>
      <c r="V75" s="220"/>
      <c r="W75" s="220"/>
      <c r="X75" s="220"/>
      <c r="Y75" s="220" t="s">
        <v>8</v>
      </c>
      <c r="Z75" s="220"/>
    </row>
    <row r="76" spans="10:26" ht="21" customHeight="1"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10:26" ht="21" customHeight="1">
      <c r="J77" s="313" t="str">
        <f>+D9</f>
        <v>HäKi</v>
      </c>
      <c r="K77" s="313"/>
      <c r="L77" s="313"/>
      <c r="M77" s="313"/>
      <c r="N77" s="220"/>
      <c r="O77" s="220"/>
      <c r="P77" s="313" t="str">
        <f>+D10</f>
        <v>OPT-86</v>
      </c>
      <c r="Q77" s="313"/>
      <c r="R77" s="220"/>
      <c r="S77" s="313">
        <f>+D11</f>
      </c>
      <c r="T77" s="313"/>
      <c r="U77" s="313"/>
      <c r="V77" s="313"/>
      <c r="W77" s="220"/>
      <c r="X77" s="220"/>
      <c r="Y77" s="313" t="str">
        <f>+D12</f>
        <v>PT 75</v>
      </c>
      <c r="Z77" s="313"/>
    </row>
    <row r="78" spans="10:26" ht="21" customHeight="1">
      <c r="J78" s="220" t="s">
        <v>0</v>
      </c>
      <c r="K78" s="220"/>
      <c r="L78" s="220"/>
      <c r="M78" s="220"/>
      <c r="N78" s="220"/>
      <c r="O78" s="220"/>
      <c r="P78" s="220" t="s">
        <v>0</v>
      </c>
      <c r="Q78" s="220"/>
      <c r="R78" s="220"/>
      <c r="S78" s="220" t="s">
        <v>0</v>
      </c>
      <c r="T78" s="220"/>
      <c r="U78" s="220"/>
      <c r="V78" s="220"/>
      <c r="W78" s="220"/>
      <c r="X78" s="220"/>
      <c r="Y78" s="220" t="s">
        <v>0</v>
      </c>
      <c r="Z78" s="220"/>
    </row>
    <row r="79" spans="10:26" ht="21" customHeight="1"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spans="10:26" ht="21" customHeight="1">
      <c r="J80" s="220" t="s">
        <v>113</v>
      </c>
      <c r="K80" s="229"/>
      <c r="L80" s="232" t="s">
        <v>139</v>
      </c>
      <c r="M80" s="229"/>
      <c r="N80" s="220"/>
      <c r="O80" s="220"/>
      <c r="P80" s="220"/>
      <c r="Q80" s="220"/>
      <c r="R80" s="220"/>
      <c r="S80" s="220" t="s">
        <v>113</v>
      </c>
      <c r="T80" s="229"/>
      <c r="U80" s="232" t="s">
        <v>139</v>
      </c>
      <c r="V80" s="229"/>
      <c r="W80" s="220"/>
      <c r="X80" s="220"/>
      <c r="Y80" s="220"/>
      <c r="Z80" s="220"/>
    </row>
    <row r="81" spans="10:26" ht="21" customHeight="1">
      <c r="J81" s="220" t="s">
        <v>114</v>
      </c>
      <c r="K81" s="234"/>
      <c r="L81" s="232" t="s">
        <v>139</v>
      </c>
      <c r="M81" s="234"/>
      <c r="N81" s="220"/>
      <c r="O81" s="220"/>
      <c r="P81" s="313"/>
      <c r="Q81" s="313"/>
      <c r="R81" s="220"/>
      <c r="S81" s="220" t="s">
        <v>114</v>
      </c>
      <c r="T81" s="234"/>
      <c r="U81" s="232" t="s">
        <v>139</v>
      </c>
      <c r="V81" s="234"/>
      <c r="W81" s="220"/>
      <c r="X81" s="220"/>
      <c r="Y81" s="313"/>
      <c r="Z81" s="313"/>
    </row>
    <row r="82" spans="10:26" ht="21" customHeight="1">
      <c r="J82" s="220" t="s">
        <v>115</v>
      </c>
      <c r="K82" s="234"/>
      <c r="L82" s="232" t="s">
        <v>139</v>
      </c>
      <c r="M82" s="234"/>
      <c r="N82" s="220"/>
      <c r="O82" s="220"/>
      <c r="P82" s="220" t="s">
        <v>140</v>
      </c>
      <c r="Q82" s="220"/>
      <c r="R82" s="220"/>
      <c r="S82" s="220" t="s">
        <v>115</v>
      </c>
      <c r="T82" s="234"/>
      <c r="U82" s="232" t="s">
        <v>139</v>
      </c>
      <c r="V82" s="234"/>
      <c r="W82" s="220"/>
      <c r="X82" s="220"/>
      <c r="Y82" s="220" t="s">
        <v>140</v>
      </c>
      <c r="Z82" s="220"/>
    </row>
    <row r="83" spans="10:26" ht="21" customHeight="1">
      <c r="J83" s="220" t="s">
        <v>141</v>
      </c>
      <c r="K83" s="234"/>
      <c r="L83" s="232" t="s">
        <v>139</v>
      </c>
      <c r="M83" s="234"/>
      <c r="N83" s="220"/>
      <c r="O83" s="220"/>
      <c r="P83" s="220"/>
      <c r="Q83" s="220"/>
      <c r="R83" s="220"/>
      <c r="S83" s="220" t="s">
        <v>141</v>
      </c>
      <c r="T83" s="234"/>
      <c r="U83" s="232" t="s">
        <v>139</v>
      </c>
      <c r="V83" s="234"/>
      <c r="W83" s="220"/>
      <c r="X83" s="220"/>
      <c r="Y83" s="220"/>
      <c r="Z83" s="220"/>
    </row>
    <row r="84" spans="10:26" ht="21" customHeight="1">
      <c r="J84" s="220" t="s">
        <v>117</v>
      </c>
      <c r="K84" s="234"/>
      <c r="L84" s="232" t="s">
        <v>139</v>
      </c>
      <c r="M84" s="234"/>
      <c r="N84" s="220"/>
      <c r="O84" s="220"/>
      <c r="P84" s="313"/>
      <c r="Q84" s="313"/>
      <c r="R84" s="220"/>
      <c r="S84" s="220" t="s">
        <v>117</v>
      </c>
      <c r="T84" s="234"/>
      <c r="U84" s="232" t="s">
        <v>139</v>
      </c>
      <c r="V84" s="234"/>
      <c r="W84" s="220"/>
      <c r="X84" s="220"/>
      <c r="Y84" s="313"/>
      <c r="Z84" s="313"/>
    </row>
    <row r="85" spans="10:26" ht="21" customHeight="1">
      <c r="J85" s="220" t="s">
        <v>142</v>
      </c>
      <c r="K85" s="234"/>
      <c r="L85" s="232" t="s">
        <v>139</v>
      </c>
      <c r="M85" s="234"/>
      <c r="N85" s="220"/>
      <c r="O85" s="220"/>
      <c r="P85" s="220" t="s">
        <v>143</v>
      </c>
      <c r="Q85" s="220"/>
      <c r="R85" s="220"/>
      <c r="S85" s="220" t="s">
        <v>142</v>
      </c>
      <c r="T85" s="234"/>
      <c r="U85" s="232" t="s">
        <v>139</v>
      </c>
      <c r="V85" s="234"/>
      <c r="W85" s="220"/>
      <c r="X85" s="220"/>
      <c r="Y85" s="220" t="s">
        <v>143</v>
      </c>
      <c r="Z85" s="220"/>
    </row>
    <row r="86" spans="10:26" ht="21" customHeight="1">
      <c r="J86" s="220" t="s">
        <v>144</v>
      </c>
      <c r="K86" s="234"/>
      <c r="L86" s="232" t="s">
        <v>139</v>
      </c>
      <c r="M86" s="234"/>
      <c r="N86" s="220"/>
      <c r="O86" s="220"/>
      <c r="P86" s="220"/>
      <c r="Q86" s="220"/>
      <c r="R86" s="220"/>
      <c r="S86" s="220" t="s">
        <v>144</v>
      </c>
      <c r="T86" s="234"/>
      <c r="U86" s="232" t="s">
        <v>139</v>
      </c>
      <c r="V86" s="234"/>
      <c r="W86" s="220"/>
      <c r="X86" s="220"/>
      <c r="Y86" s="220"/>
      <c r="Z86" s="220"/>
    </row>
    <row r="87" spans="10:26" ht="21" customHeight="1">
      <c r="J87" s="220" t="s">
        <v>145</v>
      </c>
      <c r="K87" s="234"/>
      <c r="L87" s="232" t="s">
        <v>139</v>
      </c>
      <c r="M87" s="234"/>
      <c r="N87" s="220"/>
      <c r="O87" s="220"/>
      <c r="P87" s="313"/>
      <c r="Q87" s="313"/>
      <c r="R87" s="220"/>
      <c r="S87" s="220" t="s">
        <v>145</v>
      </c>
      <c r="T87" s="234"/>
      <c r="U87" s="232" t="s">
        <v>139</v>
      </c>
      <c r="V87" s="234"/>
      <c r="W87" s="220"/>
      <c r="X87" s="220"/>
      <c r="Y87" s="313"/>
      <c r="Z87" s="313"/>
    </row>
    <row r="88" spans="10:26" ht="21" customHeight="1">
      <c r="J88" s="220" t="s">
        <v>146</v>
      </c>
      <c r="K88" s="234"/>
      <c r="L88" s="232" t="s">
        <v>139</v>
      </c>
      <c r="M88" s="234"/>
      <c r="N88" s="220"/>
      <c r="O88" s="220"/>
      <c r="P88" s="220" t="s">
        <v>147</v>
      </c>
      <c r="Q88" s="220"/>
      <c r="R88" s="220"/>
      <c r="S88" s="220" t="s">
        <v>146</v>
      </c>
      <c r="T88" s="234"/>
      <c r="U88" s="232" t="s">
        <v>139</v>
      </c>
      <c r="V88" s="234"/>
      <c r="W88" s="220"/>
      <c r="X88" s="220"/>
      <c r="Y88" s="220" t="s">
        <v>147</v>
      </c>
      <c r="Z88" s="220"/>
    </row>
    <row r="89" spans="10:26" ht="21" customHeight="1"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spans="10:26" ht="21" customHeight="1">
      <c r="J90" s="235"/>
      <c r="K90" s="235"/>
      <c r="L90" s="235"/>
      <c r="M90" s="235"/>
      <c r="N90" s="235"/>
      <c r="O90" s="235"/>
      <c r="P90" s="235"/>
      <c r="Q90" s="235"/>
      <c r="R90" s="220"/>
      <c r="S90" s="235"/>
      <c r="T90" s="235"/>
      <c r="U90" s="235"/>
      <c r="V90" s="235"/>
      <c r="W90" s="235"/>
      <c r="X90" s="235"/>
      <c r="Y90" s="235"/>
      <c r="Z90" s="235"/>
    </row>
    <row r="91" spans="10:26" ht="21" customHeight="1">
      <c r="J91" s="219" t="s">
        <v>133</v>
      </c>
      <c r="K91" s="220"/>
      <c r="L91" s="220"/>
      <c r="M91" s="220"/>
      <c r="N91" s="220"/>
      <c r="O91" s="220"/>
      <c r="P91" s="220"/>
      <c r="Q91" s="220"/>
      <c r="R91" s="220"/>
      <c r="S91" s="219" t="s">
        <v>133</v>
      </c>
      <c r="T91" s="220"/>
      <c r="U91" s="220"/>
      <c r="V91" s="220"/>
      <c r="W91" s="220"/>
      <c r="X91" s="220"/>
      <c r="Y91" s="220"/>
      <c r="Z91" s="220"/>
    </row>
    <row r="92" spans="10:26" ht="21" customHeight="1"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</row>
    <row r="93" spans="10:26" ht="21" customHeight="1">
      <c r="J93" s="220" t="s">
        <v>85</v>
      </c>
      <c r="K93" s="220"/>
      <c r="L93" s="311" t="e">
        <f>+#REF!</f>
        <v>#REF!</v>
      </c>
      <c r="M93" s="312"/>
      <c r="N93" s="312"/>
      <c r="O93" s="220"/>
      <c r="P93" s="220"/>
      <c r="Q93" s="220"/>
      <c r="R93" s="220"/>
      <c r="S93" s="220" t="s">
        <v>85</v>
      </c>
      <c r="T93" s="220"/>
      <c r="U93" s="311" t="e">
        <f>+#REF!</f>
        <v>#REF!</v>
      </c>
      <c r="V93" s="312"/>
      <c r="W93" s="312"/>
      <c r="X93" s="220"/>
      <c r="Y93" s="220"/>
      <c r="Z93" s="220"/>
    </row>
    <row r="94" spans="10:26" ht="21" customHeight="1"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</row>
    <row r="95" spans="10:26" ht="21" customHeight="1">
      <c r="J95" s="220" t="s">
        <v>134</v>
      </c>
      <c r="K95" s="220"/>
      <c r="L95" s="313">
        <f>+$D$1</f>
      </c>
      <c r="M95" s="313"/>
      <c r="N95" s="313"/>
      <c r="O95" s="313"/>
      <c r="P95" s="313"/>
      <c r="Q95" s="220"/>
      <c r="R95" s="220"/>
      <c r="S95" s="220" t="s">
        <v>134</v>
      </c>
      <c r="T95" s="220"/>
      <c r="U95" s="313">
        <f>+$D$1</f>
      </c>
      <c r="V95" s="313"/>
      <c r="W95" s="313"/>
      <c r="X95" s="313"/>
      <c r="Y95" s="313"/>
      <c r="Z95" s="220"/>
    </row>
    <row r="96" spans="10:26" ht="21" customHeight="1"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</row>
    <row r="97" spans="10:26" ht="21" customHeight="1">
      <c r="J97" s="220" t="s">
        <v>136</v>
      </c>
      <c r="K97" s="220"/>
      <c r="L97" s="313">
        <f>+$D$2</f>
        <v>0</v>
      </c>
      <c r="M97" s="313"/>
      <c r="N97" s="228" t="s">
        <v>4</v>
      </c>
      <c r="O97" s="220"/>
      <c r="P97" s="229"/>
      <c r="Q97" s="220"/>
      <c r="R97" s="220"/>
      <c r="S97" s="220" t="s">
        <v>136</v>
      </c>
      <c r="T97" s="220"/>
      <c r="U97" s="313">
        <f>+$D$2</f>
        <v>0</v>
      </c>
      <c r="V97" s="313"/>
      <c r="W97" s="228" t="s">
        <v>4</v>
      </c>
      <c r="X97" s="220"/>
      <c r="Y97" s="230"/>
      <c r="Z97" s="220"/>
    </row>
    <row r="98" spans="10:26" ht="21" customHeight="1"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</row>
    <row r="99" spans="10:26" ht="21" customHeight="1">
      <c r="J99" s="313" t="str">
        <f>+C14</f>
        <v>Barry Robbins</v>
      </c>
      <c r="K99" s="313"/>
      <c r="L99" s="313"/>
      <c r="M99" s="313"/>
      <c r="N99" s="231" t="s">
        <v>128</v>
      </c>
      <c r="O99" s="232"/>
      <c r="P99" s="313">
        <f>+C15</f>
      </c>
      <c r="Q99" s="313"/>
      <c r="R99" s="220"/>
      <c r="S99" s="313" t="str">
        <f>+C16</f>
        <v>Heikki Laaksonen</v>
      </c>
      <c r="T99" s="313"/>
      <c r="U99" s="313"/>
      <c r="V99" s="313"/>
      <c r="W99" s="231" t="s">
        <v>128</v>
      </c>
      <c r="X99" s="232"/>
      <c r="Y99" s="313" t="str">
        <f>+C17</f>
        <v>Mika Myllärinen</v>
      </c>
      <c r="Z99" s="313"/>
    </row>
    <row r="100" spans="10:26" ht="21" customHeight="1">
      <c r="J100" s="220" t="s">
        <v>8</v>
      </c>
      <c r="K100" s="220"/>
      <c r="L100" s="220"/>
      <c r="M100" s="220"/>
      <c r="N100" s="220"/>
      <c r="O100" s="220"/>
      <c r="P100" s="220" t="s">
        <v>8</v>
      </c>
      <c r="Q100" s="220"/>
      <c r="R100" s="220"/>
      <c r="S100" s="220" t="s">
        <v>8</v>
      </c>
      <c r="T100" s="220"/>
      <c r="U100" s="220"/>
      <c r="V100" s="220"/>
      <c r="W100" s="220"/>
      <c r="X100" s="220"/>
      <c r="Y100" s="220" t="s">
        <v>8</v>
      </c>
      <c r="Z100" s="220"/>
    </row>
    <row r="101" spans="10:26" ht="21" customHeight="1"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</row>
    <row r="102" spans="10:26" ht="21" customHeight="1">
      <c r="J102" s="313" t="str">
        <f>+D14</f>
        <v>PuPy</v>
      </c>
      <c r="K102" s="313"/>
      <c r="L102" s="313"/>
      <c r="M102" s="313"/>
      <c r="N102" s="220"/>
      <c r="O102" s="220"/>
      <c r="P102" s="313">
        <f>+D15</f>
      </c>
      <c r="Q102" s="313"/>
      <c r="R102" s="220"/>
      <c r="S102" s="313" t="str">
        <f>+D16</f>
        <v>UU</v>
      </c>
      <c r="T102" s="313"/>
      <c r="U102" s="313"/>
      <c r="V102" s="313"/>
      <c r="W102" s="220"/>
      <c r="X102" s="220"/>
      <c r="Y102" s="313" t="str">
        <f>+D17</f>
        <v>Por-83</v>
      </c>
      <c r="Z102" s="313"/>
    </row>
    <row r="103" spans="10:26" ht="21" customHeight="1">
      <c r="J103" s="220" t="s">
        <v>0</v>
      </c>
      <c r="K103" s="220"/>
      <c r="L103" s="220"/>
      <c r="M103" s="220"/>
      <c r="N103" s="220"/>
      <c r="O103" s="220"/>
      <c r="P103" s="220" t="s">
        <v>0</v>
      </c>
      <c r="Q103" s="220"/>
      <c r="R103" s="220"/>
      <c r="S103" s="220" t="s">
        <v>0</v>
      </c>
      <c r="T103" s="220"/>
      <c r="U103" s="220"/>
      <c r="V103" s="220"/>
      <c r="W103" s="220"/>
      <c r="X103" s="220"/>
      <c r="Y103" s="220" t="s">
        <v>0</v>
      </c>
      <c r="Z103" s="220"/>
    </row>
    <row r="104" spans="10:26" ht="21" customHeight="1"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</row>
    <row r="105" spans="10:26" ht="21" customHeight="1">
      <c r="J105" s="220" t="s">
        <v>113</v>
      </c>
      <c r="K105" s="229"/>
      <c r="L105" s="232" t="s">
        <v>139</v>
      </c>
      <c r="M105" s="229"/>
      <c r="N105" s="220"/>
      <c r="O105" s="220"/>
      <c r="P105" s="220"/>
      <c r="Q105" s="220"/>
      <c r="R105" s="220"/>
      <c r="S105" s="220" t="s">
        <v>113</v>
      </c>
      <c r="T105" s="229"/>
      <c r="U105" s="232" t="s">
        <v>139</v>
      </c>
      <c r="V105" s="229"/>
      <c r="W105" s="220"/>
      <c r="X105" s="220"/>
      <c r="Y105" s="220"/>
      <c r="Z105" s="220"/>
    </row>
    <row r="106" spans="10:26" ht="21" customHeight="1">
      <c r="J106" s="220" t="s">
        <v>114</v>
      </c>
      <c r="K106" s="234"/>
      <c r="L106" s="232" t="s">
        <v>139</v>
      </c>
      <c r="M106" s="234"/>
      <c r="N106" s="220"/>
      <c r="O106" s="220"/>
      <c r="P106" s="313"/>
      <c r="Q106" s="313"/>
      <c r="R106" s="220"/>
      <c r="S106" s="220" t="s">
        <v>114</v>
      </c>
      <c r="T106" s="234"/>
      <c r="U106" s="232" t="s">
        <v>139</v>
      </c>
      <c r="V106" s="234"/>
      <c r="W106" s="220"/>
      <c r="X106" s="220"/>
      <c r="Y106" s="313"/>
      <c r="Z106" s="313"/>
    </row>
    <row r="107" spans="10:26" ht="21" customHeight="1">
      <c r="J107" s="220" t="s">
        <v>115</v>
      </c>
      <c r="K107" s="234"/>
      <c r="L107" s="232" t="s">
        <v>139</v>
      </c>
      <c r="M107" s="234"/>
      <c r="N107" s="220"/>
      <c r="O107" s="220"/>
      <c r="P107" s="220" t="s">
        <v>140</v>
      </c>
      <c r="Q107" s="220"/>
      <c r="R107" s="220"/>
      <c r="S107" s="220" t="s">
        <v>115</v>
      </c>
      <c r="T107" s="234"/>
      <c r="U107" s="232" t="s">
        <v>139</v>
      </c>
      <c r="V107" s="234"/>
      <c r="W107" s="220"/>
      <c r="X107" s="220"/>
      <c r="Y107" s="220" t="s">
        <v>140</v>
      </c>
      <c r="Z107" s="220"/>
    </row>
    <row r="108" spans="10:26" ht="21" customHeight="1">
      <c r="J108" s="220" t="s">
        <v>141</v>
      </c>
      <c r="K108" s="234"/>
      <c r="L108" s="232" t="s">
        <v>139</v>
      </c>
      <c r="M108" s="234"/>
      <c r="N108" s="220"/>
      <c r="O108" s="220"/>
      <c r="P108" s="220"/>
      <c r="Q108" s="220"/>
      <c r="R108" s="220"/>
      <c r="S108" s="220" t="s">
        <v>141</v>
      </c>
      <c r="T108" s="234"/>
      <c r="U108" s="232" t="s">
        <v>139</v>
      </c>
      <c r="V108" s="234"/>
      <c r="W108" s="220"/>
      <c r="X108" s="220"/>
      <c r="Y108" s="220"/>
      <c r="Z108" s="220"/>
    </row>
    <row r="109" spans="10:26" ht="21" customHeight="1">
      <c r="J109" s="220" t="s">
        <v>117</v>
      </c>
      <c r="K109" s="234"/>
      <c r="L109" s="232" t="s">
        <v>139</v>
      </c>
      <c r="M109" s="234"/>
      <c r="N109" s="220"/>
      <c r="O109" s="220"/>
      <c r="P109" s="313"/>
      <c r="Q109" s="313"/>
      <c r="R109" s="220"/>
      <c r="S109" s="220" t="s">
        <v>117</v>
      </c>
      <c r="T109" s="234"/>
      <c r="U109" s="232" t="s">
        <v>139</v>
      </c>
      <c r="V109" s="234"/>
      <c r="W109" s="220"/>
      <c r="X109" s="220"/>
      <c r="Y109" s="313"/>
      <c r="Z109" s="313"/>
    </row>
    <row r="110" spans="10:26" ht="21" customHeight="1">
      <c r="J110" s="220" t="s">
        <v>142</v>
      </c>
      <c r="K110" s="234"/>
      <c r="L110" s="232" t="s">
        <v>139</v>
      </c>
      <c r="M110" s="234"/>
      <c r="N110" s="220"/>
      <c r="O110" s="220"/>
      <c r="P110" s="220" t="s">
        <v>143</v>
      </c>
      <c r="Q110" s="220"/>
      <c r="R110" s="220"/>
      <c r="S110" s="220" t="s">
        <v>142</v>
      </c>
      <c r="T110" s="234"/>
      <c r="U110" s="232" t="s">
        <v>139</v>
      </c>
      <c r="V110" s="234"/>
      <c r="W110" s="220"/>
      <c r="X110" s="220"/>
      <c r="Y110" s="220" t="s">
        <v>143</v>
      </c>
      <c r="Z110" s="220"/>
    </row>
    <row r="111" spans="10:26" ht="21" customHeight="1">
      <c r="J111" s="220" t="s">
        <v>144</v>
      </c>
      <c r="K111" s="234"/>
      <c r="L111" s="232" t="s">
        <v>139</v>
      </c>
      <c r="M111" s="234"/>
      <c r="N111" s="220"/>
      <c r="O111" s="220"/>
      <c r="P111" s="220"/>
      <c r="Q111" s="220"/>
      <c r="R111" s="220"/>
      <c r="S111" s="220" t="s">
        <v>144</v>
      </c>
      <c r="T111" s="234"/>
      <c r="U111" s="232" t="s">
        <v>139</v>
      </c>
      <c r="V111" s="234"/>
      <c r="W111" s="220"/>
      <c r="X111" s="220"/>
      <c r="Y111" s="220"/>
      <c r="Z111" s="220"/>
    </row>
    <row r="112" spans="10:26" ht="21" customHeight="1">
      <c r="J112" s="220" t="s">
        <v>145</v>
      </c>
      <c r="K112" s="234"/>
      <c r="L112" s="232" t="s">
        <v>139</v>
      </c>
      <c r="M112" s="234"/>
      <c r="N112" s="220"/>
      <c r="O112" s="220"/>
      <c r="P112" s="313"/>
      <c r="Q112" s="313"/>
      <c r="R112" s="220"/>
      <c r="S112" s="220" t="s">
        <v>145</v>
      </c>
      <c r="T112" s="234"/>
      <c r="U112" s="232" t="s">
        <v>139</v>
      </c>
      <c r="V112" s="234"/>
      <c r="W112" s="220"/>
      <c r="X112" s="220"/>
      <c r="Y112" s="313"/>
      <c r="Z112" s="313"/>
    </row>
    <row r="113" spans="10:26" ht="21" customHeight="1">
      <c r="J113" s="220" t="s">
        <v>146</v>
      </c>
      <c r="K113" s="234"/>
      <c r="L113" s="232" t="s">
        <v>139</v>
      </c>
      <c r="M113" s="234"/>
      <c r="N113" s="220"/>
      <c r="O113" s="220"/>
      <c r="P113" s="220" t="s">
        <v>147</v>
      </c>
      <c r="Q113" s="220"/>
      <c r="R113" s="220"/>
      <c r="S113" s="220" t="s">
        <v>146</v>
      </c>
      <c r="T113" s="234"/>
      <c r="U113" s="232" t="s">
        <v>139</v>
      </c>
      <c r="V113" s="234"/>
      <c r="W113" s="220"/>
      <c r="X113" s="220"/>
      <c r="Y113" s="220" t="s">
        <v>147</v>
      </c>
      <c r="Z113" s="220"/>
    </row>
    <row r="114" spans="10:26" ht="21" customHeight="1">
      <c r="J114" s="220"/>
      <c r="K114" s="220"/>
      <c r="L114" s="232"/>
      <c r="M114" s="220"/>
      <c r="N114" s="220"/>
      <c r="O114" s="220"/>
      <c r="P114" s="220"/>
      <c r="Q114" s="220"/>
      <c r="R114" s="220"/>
      <c r="S114" s="220"/>
      <c r="T114" s="220"/>
      <c r="U114" s="232"/>
      <c r="V114" s="220"/>
      <c r="W114" s="220"/>
      <c r="X114" s="220"/>
      <c r="Y114" s="220"/>
      <c r="Z114" s="220"/>
    </row>
    <row r="115" spans="10:26" ht="21" customHeight="1">
      <c r="J115" s="235"/>
      <c r="K115" s="235"/>
      <c r="L115" s="235"/>
      <c r="M115" s="235"/>
      <c r="N115" s="235"/>
      <c r="O115" s="235"/>
      <c r="P115" s="235"/>
      <c r="Q115" s="235"/>
      <c r="R115" s="220"/>
      <c r="S115" s="235"/>
      <c r="T115" s="235"/>
      <c r="U115" s="235"/>
      <c r="V115" s="235"/>
      <c r="W115" s="235"/>
      <c r="X115" s="235"/>
      <c r="Y115" s="235"/>
      <c r="Z115" s="235"/>
    </row>
    <row r="116" spans="10:26" ht="21" customHeight="1">
      <c r="J116" s="219" t="s">
        <v>133</v>
      </c>
      <c r="K116" s="220"/>
      <c r="L116" s="220"/>
      <c r="M116" s="220"/>
      <c r="N116" s="220"/>
      <c r="O116" s="220"/>
      <c r="P116" s="220"/>
      <c r="Q116" s="220"/>
      <c r="R116" s="220"/>
      <c r="S116" s="219" t="s">
        <v>133</v>
      </c>
      <c r="T116" s="220"/>
      <c r="U116" s="220"/>
      <c r="V116" s="220"/>
      <c r="W116" s="220"/>
      <c r="X116" s="220"/>
      <c r="Y116" s="220"/>
      <c r="Z116" s="220"/>
    </row>
    <row r="117" spans="10:26" ht="21" customHeight="1"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</row>
    <row r="118" spans="10:26" ht="21" customHeight="1">
      <c r="J118" s="220" t="s">
        <v>85</v>
      </c>
      <c r="K118" s="220"/>
      <c r="L118" s="311" t="e">
        <f>+#REF!</f>
        <v>#REF!</v>
      </c>
      <c r="M118" s="312"/>
      <c r="N118" s="312"/>
      <c r="O118" s="220"/>
      <c r="P118" s="220"/>
      <c r="Q118" s="220"/>
      <c r="R118" s="220"/>
      <c r="S118" s="220" t="s">
        <v>85</v>
      </c>
      <c r="T118" s="220"/>
      <c r="U118" s="311" t="e">
        <f>+#REF!</f>
        <v>#REF!</v>
      </c>
      <c r="V118" s="312"/>
      <c r="W118" s="312"/>
      <c r="X118" s="220"/>
      <c r="Y118" s="220"/>
      <c r="Z118" s="220"/>
    </row>
    <row r="119" spans="10:26" ht="21" customHeight="1"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</row>
    <row r="120" spans="10:26" ht="21" customHeight="1">
      <c r="J120" s="220" t="s">
        <v>134</v>
      </c>
      <c r="K120" s="220"/>
      <c r="L120" s="313">
        <f>+$D$1</f>
      </c>
      <c r="M120" s="313"/>
      <c r="N120" s="313"/>
      <c r="O120" s="313"/>
      <c r="P120" s="313"/>
      <c r="Q120" s="220"/>
      <c r="R120" s="220"/>
      <c r="S120" s="220" t="s">
        <v>134</v>
      </c>
      <c r="T120" s="220"/>
      <c r="U120" s="313">
        <f>+$D$1</f>
      </c>
      <c r="V120" s="313"/>
      <c r="W120" s="313"/>
      <c r="X120" s="313"/>
      <c r="Y120" s="313"/>
      <c r="Z120" s="220"/>
    </row>
    <row r="121" spans="10:26" ht="21" customHeight="1"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</row>
    <row r="122" spans="10:26" ht="21" customHeight="1">
      <c r="J122" s="220" t="s">
        <v>136</v>
      </c>
      <c r="K122" s="220"/>
      <c r="L122" s="313">
        <f>+$D$2</f>
        <v>0</v>
      </c>
      <c r="M122" s="313"/>
      <c r="N122" s="228" t="s">
        <v>4</v>
      </c>
      <c r="O122" s="220"/>
      <c r="P122" s="229"/>
      <c r="Q122" s="220"/>
      <c r="R122" s="220"/>
      <c r="S122" s="220" t="s">
        <v>136</v>
      </c>
      <c r="T122" s="220"/>
      <c r="U122" s="313">
        <f>+$D$2</f>
        <v>0</v>
      </c>
      <c r="V122" s="313"/>
      <c r="W122" s="228" t="s">
        <v>4</v>
      </c>
      <c r="X122" s="220"/>
      <c r="Y122" s="230"/>
      <c r="Z122" s="220"/>
    </row>
    <row r="123" spans="10:26" ht="21" customHeight="1"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</row>
    <row r="124" spans="10:26" ht="21" customHeight="1">
      <c r="J124" s="313" t="str">
        <f>+C18</f>
        <v>Samuli Haverinen</v>
      </c>
      <c r="K124" s="313"/>
      <c r="L124" s="313"/>
      <c r="M124" s="313"/>
      <c r="N124" s="231" t="s">
        <v>128</v>
      </c>
      <c r="O124" s="232"/>
      <c r="P124" s="313" t="str">
        <f>+C19</f>
        <v>Jaime Rodriguez</v>
      </c>
      <c r="Q124" s="313"/>
      <c r="R124" s="220"/>
      <c r="S124" s="313">
        <f>+C20</f>
      </c>
      <c r="T124" s="313"/>
      <c r="U124" s="313"/>
      <c r="V124" s="313"/>
      <c r="W124" s="231" t="s">
        <v>128</v>
      </c>
      <c r="X124" s="232"/>
      <c r="Y124" s="313" t="str">
        <f>+C21</f>
        <v>Tapio Syrjänen</v>
      </c>
      <c r="Z124" s="313"/>
    </row>
    <row r="125" spans="10:26" ht="21" customHeight="1">
      <c r="J125" s="220" t="s">
        <v>8</v>
      </c>
      <c r="K125" s="220"/>
      <c r="L125" s="220"/>
      <c r="M125" s="220"/>
      <c r="N125" s="220"/>
      <c r="O125" s="220"/>
      <c r="P125" s="220" t="s">
        <v>8</v>
      </c>
      <c r="Q125" s="220"/>
      <c r="R125" s="220"/>
      <c r="S125" s="220" t="s">
        <v>8</v>
      </c>
      <c r="T125" s="220"/>
      <c r="U125" s="220"/>
      <c r="V125" s="220"/>
      <c r="W125" s="220"/>
      <c r="X125" s="220"/>
      <c r="Y125" s="220" t="s">
        <v>8</v>
      </c>
      <c r="Z125" s="220"/>
    </row>
    <row r="126" spans="10:26" ht="21" customHeight="1"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</row>
    <row r="127" spans="10:26" ht="21" customHeight="1">
      <c r="J127" s="313" t="str">
        <f>+D18</f>
        <v>TuPy</v>
      </c>
      <c r="K127" s="313"/>
      <c r="L127" s="313"/>
      <c r="M127" s="313"/>
      <c r="N127" s="220"/>
      <c r="O127" s="220"/>
      <c r="P127" s="313" t="str">
        <f>+D19</f>
        <v>Por-83</v>
      </c>
      <c r="Q127" s="313"/>
      <c r="R127" s="220"/>
      <c r="S127" s="313">
        <f>+D20</f>
      </c>
      <c r="T127" s="313"/>
      <c r="U127" s="313"/>
      <c r="V127" s="313"/>
      <c r="W127" s="220"/>
      <c r="X127" s="220"/>
      <c r="Y127" s="313" t="str">
        <f>+D21</f>
        <v>PT 75</v>
      </c>
      <c r="Z127" s="313"/>
    </row>
    <row r="128" spans="10:26" ht="21" customHeight="1">
      <c r="J128" s="220" t="s">
        <v>0</v>
      </c>
      <c r="K128" s="220"/>
      <c r="L128" s="220"/>
      <c r="M128" s="220"/>
      <c r="N128" s="220"/>
      <c r="O128" s="220"/>
      <c r="P128" s="220" t="s">
        <v>0</v>
      </c>
      <c r="Q128" s="220"/>
      <c r="R128" s="220"/>
      <c r="S128" s="220" t="s">
        <v>0</v>
      </c>
      <c r="T128" s="220"/>
      <c r="U128" s="220"/>
      <c r="V128" s="220"/>
      <c r="W128" s="220"/>
      <c r="X128" s="220"/>
      <c r="Y128" s="220" t="s">
        <v>0</v>
      </c>
      <c r="Z128" s="220"/>
    </row>
    <row r="129" spans="10:26" ht="21" customHeight="1"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</row>
    <row r="130" spans="10:26" ht="21" customHeight="1">
      <c r="J130" s="220" t="s">
        <v>113</v>
      </c>
      <c r="K130" s="229"/>
      <c r="L130" s="232" t="s">
        <v>139</v>
      </c>
      <c r="M130" s="229"/>
      <c r="N130" s="220"/>
      <c r="O130" s="220"/>
      <c r="P130" s="220"/>
      <c r="Q130" s="220"/>
      <c r="R130" s="220"/>
      <c r="S130" s="220" t="s">
        <v>113</v>
      </c>
      <c r="T130" s="229"/>
      <c r="U130" s="232" t="s">
        <v>139</v>
      </c>
      <c r="V130" s="229"/>
      <c r="W130" s="220"/>
      <c r="X130" s="220"/>
      <c r="Y130" s="220"/>
      <c r="Z130" s="220"/>
    </row>
    <row r="131" spans="10:26" ht="21" customHeight="1">
      <c r="J131" s="220" t="s">
        <v>114</v>
      </c>
      <c r="K131" s="234"/>
      <c r="L131" s="232" t="s">
        <v>139</v>
      </c>
      <c r="M131" s="234"/>
      <c r="N131" s="220"/>
      <c r="O131" s="220"/>
      <c r="P131" s="313"/>
      <c r="Q131" s="313"/>
      <c r="R131" s="220"/>
      <c r="S131" s="220" t="s">
        <v>114</v>
      </c>
      <c r="T131" s="234"/>
      <c r="U131" s="232" t="s">
        <v>139</v>
      </c>
      <c r="V131" s="234"/>
      <c r="W131" s="220"/>
      <c r="X131" s="220"/>
      <c r="Y131" s="313"/>
      <c r="Z131" s="313"/>
    </row>
    <row r="132" spans="10:26" ht="21" customHeight="1">
      <c r="J132" s="220" t="s">
        <v>115</v>
      </c>
      <c r="K132" s="234"/>
      <c r="L132" s="232" t="s">
        <v>139</v>
      </c>
      <c r="M132" s="234"/>
      <c r="N132" s="220"/>
      <c r="O132" s="220"/>
      <c r="P132" s="220" t="s">
        <v>140</v>
      </c>
      <c r="Q132" s="220"/>
      <c r="R132" s="220"/>
      <c r="S132" s="220" t="s">
        <v>115</v>
      </c>
      <c r="T132" s="234"/>
      <c r="U132" s="232" t="s">
        <v>139</v>
      </c>
      <c r="V132" s="234"/>
      <c r="W132" s="220"/>
      <c r="X132" s="220"/>
      <c r="Y132" s="220" t="s">
        <v>140</v>
      </c>
      <c r="Z132" s="220"/>
    </row>
    <row r="133" spans="10:26" ht="21" customHeight="1">
      <c r="J133" s="220" t="s">
        <v>141</v>
      </c>
      <c r="K133" s="234"/>
      <c r="L133" s="232" t="s">
        <v>139</v>
      </c>
      <c r="M133" s="234"/>
      <c r="N133" s="220"/>
      <c r="O133" s="220"/>
      <c r="P133" s="220"/>
      <c r="Q133" s="220"/>
      <c r="R133" s="220"/>
      <c r="S133" s="220" t="s">
        <v>141</v>
      </c>
      <c r="T133" s="234"/>
      <c r="U133" s="232" t="s">
        <v>139</v>
      </c>
      <c r="V133" s="234"/>
      <c r="W133" s="220"/>
      <c r="X133" s="220"/>
      <c r="Y133" s="220"/>
      <c r="Z133" s="220"/>
    </row>
    <row r="134" spans="10:26" ht="21" customHeight="1">
      <c r="J134" s="220" t="s">
        <v>117</v>
      </c>
      <c r="K134" s="234"/>
      <c r="L134" s="232" t="s">
        <v>139</v>
      </c>
      <c r="M134" s="234"/>
      <c r="N134" s="220"/>
      <c r="O134" s="220"/>
      <c r="P134" s="313"/>
      <c r="Q134" s="313"/>
      <c r="R134" s="220"/>
      <c r="S134" s="220" t="s">
        <v>117</v>
      </c>
      <c r="T134" s="234"/>
      <c r="U134" s="232" t="s">
        <v>139</v>
      </c>
      <c r="V134" s="234"/>
      <c r="W134" s="220"/>
      <c r="X134" s="220"/>
      <c r="Y134" s="313"/>
      <c r="Z134" s="313"/>
    </row>
    <row r="135" spans="10:26" ht="21" customHeight="1">
      <c r="J135" s="220" t="s">
        <v>142</v>
      </c>
      <c r="K135" s="234"/>
      <c r="L135" s="232" t="s">
        <v>139</v>
      </c>
      <c r="M135" s="234"/>
      <c r="N135" s="220"/>
      <c r="O135" s="220"/>
      <c r="P135" s="220" t="s">
        <v>143</v>
      </c>
      <c r="Q135" s="220"/>
      <c r="R135" s="220"/>
      <c r="S135" s="220" t="s">
        <v>142</v>
      </c>
      <c r="T135" s="234"/>
      <c r="U135" s="232" t="s">
        <v>139</v>
      </c>
      <c r="V135" s="234"/>
      <c r="W135" s="220"/>
      <c r="X135" s="220"/>
      <c r="Y135" s="220" t="s">
        <v>143</v>
      </c>
      <c r="Z135" s="220"/>
    </row>
    <row r="136" spans="10:26" ht="21" customHeight="1">
      <c r="J136" s="220" t="s">
        <v>144</v>
      </c>
      <c r="K136" s="234"/>
      <c r="L136" s="232" t="s">
        <v>139</v>
      </c>
      <c r="M136" s="234"/>
      <c r="N136" s="220"/>
      <c r="O136" s="220"/>
      <c r="P136" s="220"/>
      <c r="Q136" s="220"/>
      <c r="R136" s="220"/>
      <c r="S136" s="220" t="s">
        <v>144</v>
      </c>
      <c r="T136" s="234"/>
      <c r="U136" s="232" t="s">
        <v>139</v>
      </c>
      <c r="V136" s="234"/>
      <c r="W136" s="220"/>
      <c r="X136" s="220"/>
      <c r="Y136" s="220"/>
      <c r="Z136" s="220"/>
    </row>
    <row r="137" spans="10:26" ht="21" customHeight="1">
      <c r="J137" s="220" t="s">
        <v>145</v>
      </c>
      <c r="K137" s="234"/>
      <c r="L137" s="232" t="s">
        <v>139</v>
      </c>
      <c r="M137" s="234"/>
      <c r="N137" s="220"/>
      <c r="O137" s="220"/>
      <c r="P137" s="313"/>
      <c r="Q137" s="313"/>
      <c r="R137" s="220"/>
      <c r="S137" s="220" t="s">
        <v>145</v>
      </c>
      <c r="T137" s="234"/>
      <c r="U137" s="232" t="s">
        <v>139</v>
      </c>
      <c r="V137" s="234"/>
      <c r="W137" s="220"/>
      <c r="X137" s="220"/>
      <c r="Y137" s="313"/>
      <c r="Z137" s="313"/>
    </row>
    <row r="138" spans="10:26" ht="21" customHeight="1">
      <c r="J138" s="220" t="s">
        <v>146</v>
      </c>
      <c r="K138" s="234"/>
      <c r="L138" s="232" t="s">
        <v>139</v>
      </c>
      <c r="M138" s="234"/>
      <c r="N138" s="220"/>
      <c r="O138" s="220"/>
      <c r="P138" s="220" t="s">
        <v>147</v>
      </c>
      <c r="Q138" s="220"/>
      <c r="R138" s="220"/>
      <c r="S138" s="220" t="s">
        <v>146</v>
      </c>
      <c r="T138" s="234"/>
      <c r="U138" s="232" t="s">
        <v>139</v>
      </c>
      <c r="V138" s="234"/>
      <c r="W138" s="220"/>
      <c r="X138" s="220"/>
      <c r="Y138" s="220" t="s">
        <v>147</v>
      </c>
      <c r="Z138" s="220"/>
    </row>
    <row r="139" spans="10:26" ht="21" customHeight="1"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</row>
    <row r="140" spans="10:26" ht="21" customHeight="1">
      <c r="J140" s="235"/>
      <c r="K140" s="235"/>
      <c r="L140" s="235"/>
      <c r="M140" s="235"/>
      <c r="N140" s="235"/>
      <c r="O140" s="235"/>
      <c r="P140" s="235"/>
      <c r="Q140" s="235"/>
      <c r="R140" s="220"/>
      <c r="S140" s="235"/>
      <c r="T140" s="235"/>
      <c r="U140" s="235"/>
      <c r="V140" s="235"/>
      <c r="W140" s="235"/>
      <c r="X140" s="235"/>
      <c r="Y140" s="235"/>
      <c r="Z140" s="235"/>
    </row>
  </sheetData>
  <mergeCells count="82">
    <mergeCell ref="P137:Q137"/>
    <mergeCell ref="Y137:Z137"/>
    <mergeCell ref="P131:Q131"/>
    <mergeCell ref="Y131:Z131"/>
    <mergeCell ref="P134:Q134"/>
    <mergeCell ref="Y134:Z134"/>
    <mergeCell ref="J127:M127"/>
    <mergeCell ref="P127:Q127"/>
    <mergeCell ref="S127:V127"/>
    <mergeCell ref="Y127:Z127"/>
    <mergeCell ref="J124:M124"/>
    <mergeCell ref="P124:Q124"/>
    <mergeCell ref="S124:V124"/>
    <mergeCell ref="Y124:Z124"/>
    <mergeCell ref="L120:P120"/>
    <mergeCell ref="U120:Y120"/>
    <mergeCell ref="L122:M122"/>
    <mergeCell ref="U122:V122"/>
    <mergeCell ref="P112:Q112"/>
    <mergeCell ref="Y112:Z112"/>
    <mergeCell ref="L118:N118"/>
    <mergeCell ref="U118:W118"/>
    <mergeCell ref="P106:Q106"/>
    <mergeCell ref="Y106:Z106"/>
    <mergeCell ref="P109:Q109"/>
    <mergeCell ref="Y109:Z109"/>
    <mergeCell ref="Y99:Z99"/>
    <mergeCell ref="J102:M102"/>
    <mergeCell ref="P102:Q102"/>
    <mergeCell ref="S102:V102"/>
    <mergeCell ref="Y102:Z102"/>
    <mergeCell ref="L97:M97"/>
    <mergeCell ref="U97:V97"/>
    <mergeCell ref="J99:M99"/>
    <mergeCell ref="P99:Q99"/>
    <mergeCell ref="S99:V99"/>
    <mergeCell ref="L93:N93"/>
    <mergeCell ref="U93:W93"/>
    <mergeCell ref="L95:P95"/>
    <mergeCell ref="U95:Y95"/>
    <mergeCell ref="P87:Q87"/>
    <mergeCell ref="Y87:Z87"/>
    <mergeCell ref="D2:E2"/>
    <mergeCell ref="P81:Q81"/>
    <mergeCell ref="Y81:Z81"/>
    <mergeCell ref="P84:Q84"/>
    <mergeCell ref="Y84:Z84"/>
    <mergeCell ref="J77:M77"/>
    <mergeCell ref="P77:Q77"/>
    <mergeCell ref="S77:V77"/>
    <mergeCell ref="Y77:Z77"/>
    <mergeCell ref="J74:M74"/>
    <mergeCell ref="P74:Q74"/>
    <mergeCell ref="S74:V74"/>
    <mergeCell ref="Y74:Z74"/>
    <mergeCell ref="L70:P70"/>
    <mergeCell ref="U70:Y70"/>
    <mergeCell ref="L72:M72"/>
    <mergeCell ref="U72:V72"/>
    <mergeCell ref="P62:Q62"/>
    <mergeCell ref="Y62:Z62"/>
    <mergeCell ref="L68:N68"/>
    <mergeCell ref="U68:W68"/>
    <mergeCell ref="P56:Q56"/>
    <mergeCell ref="Y56:Z56"/>
    <mergeCell ref="P59:Q59"/>
    <mergeCell ref="Y59:Z59"/>
    <mergeCell ref="Y49:Z49"/>
    <mergeCell ref="J52:M52"/>
    <mergeCell ref="P52:Q52"/>
    <mergeCell ref="S52:V52"/>
    <mergeCell ref="Y52:Z52"/>
    <mergeCell ref="L47:M47"/>
    <mergeCell ref="U47:V47"/>
    <mergeCell ref="J49:M49"/>
    <mergeCell ref="P49:Q49"/>
    <mergeCell ref="S49:V49"/>
    <mergeCell ref="D1:F1"/>
    <mergeCell ref="L43:N43"/>
    <mergeCell ref="U43:W43"/>
    <mergeCell ref="L45:P45"/>
    <mergeCell ref="U45:Y45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2"/>
  <rowBreaks count="2" manualBreakCount="2">
    <brk id="40" max="255" man="1"/>
    <brk id="90" max="255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22"/>
  <dimension ref="A1:Z240"/>
  <sheetViews>
    <sheetView showGridLines="0" zoomScale="75" zoomScaleNormal="75" workbookViewId="0" topLeftCell="A1">
      <selection activeCell="G20" sqref="G20"/>
    </sheetView>
  </sheetViews>
  <sheetFormatPr defaultColWidth="8.88671875" defaultRowHeight="19.5" customHeight="1"/>
  <cols>
    <col min="1" max="1" width="4.3359375" style="89" customWidth="1"/>
    <col min="2" max="2" width="5.4453125" style="104" customWidth="1"/>
    <col min="3" max="3" width="23.21484375" style="89" customWidth="1"/>
    <col min="4" max="4" width="10.5546875" style="89" customWidth="1"/>
    <col min="5" max="5" width="19.21484375" style="104" customWidth="1"/>
    <col min="6" max="8" width="15.21484375" style="104" customWidth="1"/>
    <col min="9" max="9" width="7.4453125" style="89" customWidth="1"/>
    <col min="10" max="10" width="6.21484375" style="89" customWidth="1"/>
    <col min="11" max="11" width="3.99609375" style="89" customWidth="1"/>
    <col min="12" max="12" width="3.21484375" style="89" customWidth="1"/>
    <col min="13" max="13" width="4.88671875" style="89" customWidth="1"/>
    <col min="14" max="14" width="6.88671875" style="89" customWidth="1"/>
    <col min="15" max="15" width="2.77734375" style="89" customWidth="1"/>
    <col min="16" max="16" width="8.21484375" style="89" customWidth="1"/>
    <col min="17" max="17" width="10.21484375" style="89" customWidth="1"/>
    <col min="18" max="18" width="5.77734375" style="89" customWidth="1"/>
    <col min="19" max="19" width="6.21484375" style="89" customWidth="1"/>
    <col min="20" max="20" width="3.99609375" style="89" customWidth="1"/>
    <col min="21" max="21" width="3.21484375" style="89" customWidth="1"/>
    <col min="22" max="22" width="4.88671875" style="89" customWidth="1"/>
    <col min="23" max="23" width="6.88671875" style="89" customWidth="1"/>
    <col min="24" max="24" width="2.77734375" style="89" customWidth="1"/>
    <col min="25" max="25" width="8.21484375" style="89" customWidth="1"/>
    <col min="26" max="26" width="10.21484375" style="89" customWidth="1"/>
    <col min="27" max="27" width="5.77734375" style="89" customWidth="1"/>
    <col min="28" max="16384" width="7.4453125" style="89" customWidth="1"/>
  </cols>
  <sheetData>
    <row r="1" spans="2:8" ht="19.5" customHeight="1">
      <c r="B1" s="200"/>
      <c r="C1" s="201" t="s">
        <v>160</v>
      </c>
      <c r="D1" s="314">
        <f>IF('[1]Ilmoittautuneet'!C1="","",'[1]Ilmoittautuneet'!C1)</f>
      </c>
      <c r="E1" s="315"/>
      <c r="F1" s="315"/>
      <c r="G1" s="200"/>
      <c r="H1" s="200"/>
    </row>
    <row r="2" spans="2:9" ht="19.5" customHeight="1">
      <c r="B2" s="90"/>
      <c r="C2" s="91" t="s">
        <v>179</v>
      </c>
      <c r="D2" s="322" t="s">
        <v>270</v>
      </c>
      <c r="E2" s="322"/>
      <c r="F2" s="92"/>
      <c r="G2" s="92"/>
      <c r="H2" s="92"/>
      <c r="I2" s="93"/>
    </row>
    <row r="3" spans="2:9" ht="19.5" customHeight="1">
      <c r="B3" s="90"/>
      <c r="C3" s="91" t="s">
        <v>131</v>
      </c>
      <c r="D3" s="322"/>
      <c r="E3" s="322"/>
      <c r="F3" s="94"/>
      <c r="G3" s="94"/>
      <c r="H3" s="94"/>
      <c r="I3" s="93"/>
    </row>
    <row r="4" spans="2:9" ht="24.75" customHeight="1" thickBot="1">
      <c r="B4" s="95"/>
      <c r="C4" s="96"/>
      <c r="D4" s="96"/>
      <c r="E4" s="97"/>
      <c r="F4" s="97"/>
      <c r="G4" s="97"/>
      <c r="H4" s="97"/>
      <c r="I4" s="98"/>
    </row>
    <row r="5" spans="1:10" ht="24.75" customHeight="1">
      <c r="A5" s="99"/>
      <c r="B5" s="100" t="s">
        <v>180</v>
      </c>
      <c r="C5" s="236" t="s">
        <v>159</v>
      </c>
      <c r="D5" s="237" t="s">
        <v>35</v>
      </c>
      <c r="E5" s="202"/>
      <c r="F5" s="102"/>
      <c r="G5" s="102"/>
      <c r="H5" s="102"/>
      <c r="I5" s="103"/>
      <c r="J5" s="104"/>
    </row>
    <row r="6" spans="1:10" ht="24.75" customHeight="1" thickBot="1">
      <c r="A6" s="99"/>
      <c r="B6" s="105"/>
      <c r="C6" s="238"/>
      <c r="D6" s="239"/>
      <c r="E6" s="108"/>
      <c r="F6" s="203" t="s">
        <v>212</v>
      </c>
      <c r="G6" s="102"/>
      <c r="H6" s="102"/>
      <c r="I6" s="103"/>
      <c r="J6" s="104"/>
    </row>
    <row r="7" spans="1:10" ht="24.75" customHeight="1">
      <c r="A7" s="99"/>
      <c r="B7" s="109"/>
      <c r="C7" s="240"/>
      <c r="D7" s="241"/>
      <c r="E7" s="204"/>
      <c r="F7" s="111" t="s">
        <v>271</v>
      </c>
      <c r="G7" s="112"/>
      <c r="H7" s="102"/>
      <c r="I7" s="103"/>
      <c r="J7" s="104"/>
    </row>
    <row r="8" spans="1:10" ht="24.75" customHeight="1" thickBot="1">
      <c r="A8" s="99"/>
      <c r="B8" s="113"/>
      <c r="C8" s="242" t="s">
        <v>181</v>
      </c>
      <c r="D8" s="243" t="s">
        <v>80</v>
      </c>
      <c r="E8" s="102"/>
      <c r="F8" s="111"/>
      <c r="G8" s="203" t="s">
        <v>212</v>
      </c>
      <c r="H8" s="102"/>
      <c r="I8" s="103"/>
      <c r="J8" s="104"/>
    </row>
    <row r="9" spans="1:10" ht="24.75" customHeight="1">
      <c r="A9" s="99"/>
      <c r="B9" s="100"/>
      <c r="C9" s="236" t="s">
        <v>177</v>
      </c>
      <c r="D9" s="237" t="s">
        <v>173</v>
      </c>
      <c r="E9" s="202" t="s">
        <v>250</v>
      </c>
      <c r="F9" s="111"/>
      <c r="G9" s="111" t="s">
        <v>287</v>
      </c>
      <c r="H9" s="102"/>
      <c r="I9" s="103"/>
      <c r="J9" s="104"/>
    </row>
    <row r="10" spans="1:10" ht="24.75" customHeight="1" thickBot="1">
      <c r="A10" s="99"/>
      <c r="B10" s="105" t="s">
        <v>38</v>
      </c>
      <c r="C10" s="238" t="s">
        <v>182</v>
      </c>
      <c r="D10" s="239" t="s">
        <v>58</v>
      </c>
      <c r="E10" s="108" t="s">
        <v>272</v>
      </c>
      <c r="F10" s="207" t="s">
        <v>250</v>
      </c>
      <c r="G10" s="111"/>
      <c r="H10" s="102"/>
      <c r="I10" s="103"/>
      <c r="J10" s="104"/>
    </row>
    <row r="11" spans="1:10" ht="24.75" customHeight="1">
      <c r="A11" s="99"/>
      <c r="B11" s="109"/>
      <c r="C11" s="240"/>
      <c r="D11" s="241"/>
      <c r="E11" s="204"/>
      <c r="F11" s="102" t="s">
        <v>286</v>
      </c>
      <c r="G11" s="111"/>
      <c r="H11" s="102"/>
      <c r="I11" s="103"/>
      <c r="J11" s="104"/>
    </row>
    <row r="12" spans="1:10" ht="24.75" customHeight="1" thickBot="1">
      <c r="A12" s="99"/>
      <c r="B12" s="113"/>
      <c r="C12" s="242" t="s">
        <v>170</v>
      </c>
      <c r="D12" s="243" t="s">
        <v>69</v>
      </c>
      <c r="E12" s="102"/>
      <c r="F12" s="102"/>
      <c r="G12" s="111"/>
      <c r="H12" s="203" t="s">
        <v>284</v>
      </c>
      <c r="I12" s="103"/>
      <c r="J12" s="104"/>
    </row>
    <row r="13" spans="1:10" ht="24.75" customHeight="1" thickBot="1">
      <c r="A13" s="116"/>
      <c r="B13" s="117"/>
      <c r="C13" s="244"/>
      <c r="D13" s="244"/>
      <c r="E13" s="102"/>
      <c r="F13" s="102"/>
      <c r="G13" s="111"/>
      <c r="H13" s="247" t="s">
        <v>293</v>
      </c>
      <c r="I13" s="103"/>
      <c r="J13" s="104"/>
    </row>
    <row r="14" spans="1:10" ht="24.75" customHeight="1">
      <c r="A14" s="99"/>
      <c r="B14" s="100"/>
      <c r="C14" s="236" t="s">
        <v>171</v>
      </c>
      <c r="D14" s="237" t="s">
        <v>35</v>
      </c>
      <c r="E14" s="202"/>
      <c r="F14" s="102"/>
      <c r="G14" s="248"/>
      <c r="H14" s="111"/>
      <c r="I14" s="103"/>
      <c r="J14" s="104"/>
    </row>
    <row r="15" spans="1:10" ht="24.75" customHeight="1" thickBot="1">
      <c r="A15" s="99"/>
      <c r="B15" s="105"/>
      <c r="C15" s="238"/>
      <c r="D15" s="239"/>
      <c r="E15" s="108"/>
      <c r="F15" s="203" t="s">
        <v>284</v>
      </c>
      <c r="G15" s="111"/>
      <c r="H15" s="111"/>
      <c r="I15" s="103"/>
      <c r="J15" s="104"/>
    </row>
    <row r="16" spans="1:10" ht="24.75" customHeight="1">
      <c r="A16" s="99"/>
      <c r="B16" s="109" t="s">
        <v>38</v>
      </c>
      <c r="C16" s="240" t="s">
        <v>97</v>
      </c>
      <c r="D16" s="241" t="s">
        <v>60</v>
      </c>
      <c r="E16" s="204" t="s">
        <v>258</v>
      </c>
      <c r="F16" s="111" t="s">
        <v>285</v>
      </c>
      <c r="G16" s="111"/>
      <c r="H16" s="111"/>
      <c r="I16" s="103"/>
      <c r="J16" s="104"/>
    </row>
    <row r="17" spans="1:10" ht="24.75" customHeight="1" thickBot="1">
      <c r="A17" s="99"/>
      <c r="B17" s="113"/>
      <c r="C17" s="242" t="s">
        <v>163</v>
      </c>
      <c r="D17" s="243" t="s">
        <v>101</v>
      </c>
      <c r="E17" s="102" t="s">
        <v>273</v>
      </c>
      <c r="F17" s="111"/>
      <c r="G17" s="207" t="s">
        <v>284</v>
      </c>
      <c r="H17" s="111"/>
      <c r="I17" s="103"/>
      <c r="J17" s="104"/>
    </row>
    <row r="18" spans="1:10" ht="24.75" customHeight="1">
      <c r="A18" s="99"/>
      <c r="B18" s="100" t="s">
        <v>38</v>
      </c>
      <c r="C18" s="236" t="s">
        <v>183</v>
      </c>
      <c r="D18" s="237" t="s">
        <v>173</v>
      </c>
      <c r="E18" s="202"/>
      <c r="F18" s="111"/>
      <c r="G18" s="112" t="s">
        <v>288</v>
      </c>
      <c r="H18" s="111"/>
      <c r="I18" s="103"/>
      <c r="J18" s="104"/>
    </row>
    <row r="19" spans="1:10" ht="24.75" customHeight="1" thickBot="1">
      <c r="A19" s="99"/>
      <c r="B19" s="105"/>
      <c r="C19" s="238"/>
      <c r="D19" s="239"/>
      <c r="E19" s="108"/>
      <c r="F19" s="207" t="s">
        <v>282</v>
      </c>
      <c r="G19" s="112"/>
      <c r="H19" s="111"/>
      <c r="I19" s="103"/>
      <c r="J19" s="104"/>
    </row>
    <row r="20" spans="1:10" ht="24.75" customHeight="1">
      <c r="A20" s="99"/>
      <c r="B20" s="109"/>
      <c r="C20" s="240"/>
      <c r="D20" s="241"/>
      <c r="E20" s="204"/>
      <c r="F20" s="102" t="s">
        <v>283</v>
      </c>
      <c r="G20" s="112"/>
      <c r="H20" s="111"/>
      <c r="I20" s="103"/>
      <c r="J20" s="104"/>
    </row>
    <row r="21" spans="1:10" ht="24.75" customHeight="1" thickBot="1">
      <c r="A21" s="99"/>
      <c r="B21" s="113" t="s">
        <v>184</v>
      </c>
      <c r="C21" s="242" t="s">
        <v>96</v>
      </c>
      <c r="D21" s="243" t="s">
        <v>60</v>
      </c>
      <c r="E21" s="102"/>
      <c r="F21" s="102"/>
      <c r="G21" s="112"/>
      <c r="H21" s="207" t="s">
        <v>208</v>
      </c>
      <c r="I21" s="118"/>
      <c r="J21" s="104"/>
    </row>
    <row r="22" spans="1:10" ht="24.75" customHeight="1" thickBot="1">
      <c r="A22" s="99"/>
      <c r="B22" s="249"/>
      <c r="C22" s="250"/>
      <c r="D22" s="250"/>
      <c r="E22" s="251"/>
      <c r="F22" s="102"/>
      <c r="G22" s="112"/>
      <c r="H22" s="111" t="s">
        <v>292</v>
      </c>
      <c r="I22" s="103"/>
      <c r="J22" s="104"/>
    </row>
    <row r="23" spans="1:10" ht="24.75" customHeight="1">
      <c r="A23" s="99"/>
      <c r="B23" s="252" t="s">
        <v>185</v>
      </c>
      <c r="C23" s="236" t="s">
        <v>88</v>
      </c>
      <c r="D23" s="237" t="s">
        <v>60</v>
      </c>
      <c r="E23" s="202"/>
      <c r="F23" s="102"/>
      <c r="G23" s="102"/>
      <c r="H23" s="111"/>
      <c r="I23" s="103"/>
      <c r="J23" s="104"/>
    </row>
    <row r="24" spans="1:10" ht="24.75" customHeight="1" thickBot="1">
      <c r="A24" s="99"/>
      <c r="B24" s="253"/>
      <c r="C24" s="238">
        <f>IF(A24="","",INDEX('[1]Nimilista'!$B$6:$B$255,A24))</f>
      </c>
      <c r="D24" s="239">
        <f>IF(A24="","",INDEX('[1]Nimilista'!$C$6:$C$255,A24))</f>
      </c>
      <c r="E24" s="108"/>
      <c r="F24" s="203" t="s">
        <v>216</v>
      </c>
      <c r="G24" s="102"/>
      <c r="H24" s="111"/>
      <c r="I24" s="103"/>
      <c r="J24" s="104"/>
    </row>
    <row r="25" spans="1:10" ht="24.75" customHeight="1">
      <c r="A25" s="99"/>
      <c r="B25" s="254"/>
      <c r="C25" s="240">
        <f>IF(A25="","",INDEX('[1]Nimilista'!$B$6:$B$255,A25))</f>
      </c>
      <c r="D25" s="241">
        <f>IF(A25="","",INDEX('[1]Nimilista'!$C$6:$C$255,A25))</f>
      </c>
      <c r="E25" s="204"/>
      <c r="F25" s="111" t="s">
        <v>281</v>
      </c>
      <c r="G25" s="112"/>
      <c r="H25" s="111"/>
      <c r="I25" s="103"/>
      <c r="J25" s="104"/>
    </row>
    <row r="26" spans="1:10" ht="24.75" customHeight="1" thickBot="1">
      <c r="A26" s="99"/>
      <c r="B26" s="255" t="s">
        <v>38</v>
      </c>
      <c r="C26" s="242" t="s">
        <v>186</v>
      </c>
      <c r="D26" s="243" t="s">
        <v>101</v>
      </c>
      <c r="E26" s="102"/>
      <c r="F26" s="111"/>
      <c r="G26" s="203" t="s">
        <v>249</v>
      </c>
      <c r="H26" s="111"/>
      <c r="I26" s="103"/>
      <c r="J26" s="104"/>
    </row>
    <row r="27" spans="1:10" ht="24.75" customHeight="1">
      <c r="A27" s="99"/>
      <c r="B27" s="252" t="s">
        <v>38</v>
      </c>
      <c r="C27" s="236" t="s">
        <v>187</v>
      </c>
      <c r="D27" s="237" t="s">
        <v>69</v>
      </c>
      <c r="E27" s="202" t="s">
        <v>249</v>
      </c>
      <c r="F27" s="111"/>
      <c r="G27" s="111" t="s">
        <v>289</v>
      </c>
      <c r="H27" s="111"/>
      <c r="I27" s="103"/>
      <c r="J27" s="104"/>
    </row>
    <row r="28" spans="1:10" ht="24.75" customHeight="1" thickBot="1">
      <c r="A28" s="99"/>
      <c r="B28" s="253" t="s">
        <v>38</v>
      </c>
      <c r="C28" s="238" t="s">
        <v>98</v>
      </c>
      <c r="D28" s="239" t="s">
        <v>19</v>
      </c>
      <c r="E28" s="108" t="s">
        <v>274</v>
      </c>
      <c r="F28" s="207" t="s">
        <v>249</v>
      </c>
      <c r="G28" s="111"/>
      <c r="H28" s="111"/>
      <c r="I28" s="103"/>
      <c r="J28" s="104"/>
    </row>
    <row r="29" spans="1:10" ht="24.75" customHeight="1">
      <c r="A29" s="99"/>
      <c r="B29" s="254"/>
      <c r="C29" s="240">
        <f>IF(A29="","",INDEX('[1]Nimilista'!$B$6:$B$255,A29))</f>
      </c>
      <c r="D29" s="241">
        <f>IF(A29="","",INDEX('[1]Nimilista'!$C$6:$C$255,A29))</f>
      </c>
      <c r="E29" s="204"/>
      <c r="F29" s="102" t="s">
        <v>280</v>
      </c>
      <c r="G29" s="111"/>
      <c r="H29" s="111"/>
      <c r="I29" s="103"/>
      <c r="J29" s="104"/>
    </row>
    <row r="30" spans="1:10" ht="24.75" customHeight="1" thickBot="1">
      <c r="A30" s="99"/>
      <c r="B30" s="255"/>
      <c r="C30" s="242" t="s">
        <v>151</v>
      </c>
      <c r="D30" s="243" t="s">
        <v>35</v>
      </c>
      <c r="E30" s="102"/>
      <c r="F30" s="102"/>
      <c r="G30" s="111"/>
      <c r="H30" s="207" t="s">
        <v>208</v>
      </c>
      <c r="I30" s="103"/>
      <c r="J30" s="104"/>
    </row>
    <row r="31" spans="1:10" ht="24.75" customHeight="1" thickBot="1">
      <c r="A31" s="99"/>
      <c r="B31" s="256"/>
      <c r="C31" s="244"/>
      <c r="D31" s="244"/>
      <c r="E31" s="102"/>
      <c r="F31" s="102"/>
      <c r="G31" s="111"/>
      <c r="H31" s="112" t="s">
        <v>291</v>
      </c>
      <c r="I31" s="103"/>
      <c r="J31" s="104"/>
    </row>
    <row r="32" spans="1:10" ht="24.75" customHeight="1">
      <c r="A32" s="99"/>
      <c r="B32" s="252" t="s">
        <v>38</v>
      </c>
      <c r="C32" s="236" t="s">
        <v>188</v>
      </c>
      <c r="D32" s="237" t="s">
        <v>173</v>
      </c>
      <c r="E32" s="202"/>
      <c r="F32" s="102"/>
      <c r="G32" s="111"/>
      <c r="H32" s="112"/>
      <c r="I32" s="103"/>
      <c r="J32" s="104"/>
    </row>
    <row r="33" spans="1:10" ht="24.75" customHeight="1" thickBot="1">
      <c r="A33" s="99"/>
      <c r="B33" s="253"/>
      <c r="C33" s="238">
        <f>IF(A33="","",INDEX('[1]Nimilista'!$B$6:$B$255,A33))</f>
      </c>
      <c r="D33" s="239">
        <f>IF(A33="","",INDEX('[1]Nimilista'!$C$6:$C$255,A33))</f>
      </c>
      <c r="E33" s="108"/>
      <c r="F33" s="203" t="s">
        <v>278</v>
      </c>
      <c r="G33" s="111"/>
      <c r="H33" s="112"/>
      <c r="I33" s="103"/>
      <c r="J33" s="104"/>
    </row>
    <row r="34" spans="1:10" ht="24.75" customHeight="1">
      <c r="A34" s="99"/>
      <c r="B34" s="254"/>
      <c r="C34" s="240" t="s">
        <v>164</v>
      </c>
      <c r="D34" s="241" t="s">
        <v>1</v>
      </c>
      <c r="E34" s="204" t="s">
        <v>275</v>
      </c>
      <c r="F34" s="111" t="s">
        <v>279</v>
      </c>
      <c r="G34" s="111"/>
      <c r="H34" s="112"/>
      <c r="I34" s="103"/>
      <c r="J34" s="104"/>
    </row>
    <row r="35" spans="1:10" ht="24.75" customHeight="1" thickBot="1">
      <c r="A35" s="99"/>
      <c r="B35" s="255"/>
      <c r="C35" s="242" t="s">
        <v>176</v>
      </c>
      <c r="D35" s="243" t="s">
        <v>101</v>
      </c>
      <c r="E35" s="102" t="s">
        <v>276</v>
      </c>
      <c r="F35" s="111"/>
      <c r="G35" s="207" t="s">
        <v>208</v>
      </c>
      <c r="H35" s="112"/>
      <c r="I35" s="103"/>
      <c r="J35" s="104"/>
    </row>
    <row r="36" spans="1:10" ht="24.75" customHeight="1">
      <c r="A36" s="99"/>
      <c r="B36" s="252"/>
      <c r="C36" s="236" t="s">
        <v>189</v>
      </c>
      <c r="D36" s="237" t="s">
        <v>35</v>
      </c>
      <c r="E36" s="202"/>
      <c r="F36" s="111"/>
      <c r="G36" s="112" t="s">
        <v>290</v>
      </c>
      <c r="H36" s="112"/>
      <c r="I36" s="103"/>
      <c r="J36" s="104"/>
    </row>
    <row r="37" spans="1:10" ht="24.75" customHeight="1" thickBot="1">
      <c r="A37" s="99"/>
      <c r="B37" s="253"/>
      <c r="C37" s="238">
        <f>IF(A37="","",INDEX('[1]Nimilista'!$B$6:$B$255,A37))</f>
      </c>
      <c r="D37" s="239">
        <f>IF(A37="","",INDEX('[1]Nimilista'!$C$6:$C$255,A37))</f>
      </c>
      <c r="E37" s="108"/>
      <c r="F37" s="207" t="s">
        <v>208</v>
      </c>
      <c r="G37" s="112"/>
      <c r="H37" s="112"/>
      <c r="I37" s="103"/>
      <c r="J37" s="104"/>
    </row>
    <row r="38" spans="1:10" ht="24.75" customHeight="1">
      <c r="A38" s="99"/>
      <c r="B38" s="254"/>
      <c r="C38" s="240">
        <f>IF(A38="","",INDEX('[1]Nimilista'!$B$6:$B$255,A38))</f>
      </c>
      <c r="D38" s="241">
        <f>IF(A38="","",INDEX('[1]Nimilista'!$C$6:$C$255,A38))</f>
      </c>
      <c r="E38" s="204"/>
      <c r="F38" s="102" t="s">
        <v>277</v>
      </c>
      <c r="G38" s="112"/>
      <c r="H38" s="112"/>
      <c r="I38" s="103"/>
      <c r="J38" s="104"/>
    </row>
    <row r="39" spans="1:10" ht="24.75" customHeight="1" thickBot="1">
      <c r="A39" s="99"/>
      <c r="B39" s="255" t="s">
        <v>190</v>
      </c>
      <c r="C39" s="242" t="s">
        <v>99</v>
      </c>
      <c r="D39" s="243" t="s">
        <v>45</v>
      </c>
      <c r="E39" s="122"/>
      <c r="F39" s="122"/>
      <c r="G39" s="123"/>
      <c r="H39" s="123"/>
      <c r="I39" s="103"/>
      <c r="J39" s="104"/>
    </row>
    <row r="40" spans="2:10" ht="24.75" customHeight="1">
      <c r="B40" s="90"/>
      <c r="C40" s="124"/>
      <c r="D40" s="124"/>
      <c r="E40" s="125"/>
      <c r="F40" s="125"/>
      <c r="G40" s="125"/>
      <c r="H40" s="125"/>
      <c r="I40" s="103"/>
      <c r="J40" s="104"/>
    </row>
    <row r="41" spans="3:26" ht="21" customHeight="1">
      <c r="C41" s="218" t="s">
        <v>132</v>
      </c>
      <c r="D41" s="225"/>
      <c r="J41" s="219" t="s">
        <v>133</v>
      </c>
      <c r="K41" s="220"/>
      <c r="L41" s="220"/>
      <c r="M41" s="220"/>
      <c r="N41" s="220"/>
      <c r="O41" s="220"/>
      <c r="P41" s="220"/>
      <c r="Q41" s="220"/>
      <c r="R41" s="220"/>
      <c r="S41" s="219" t="s">
        <v>133</v>
      </c>
      <c r="T41" s="220"/>
      <c r="U41" s="220"/>
      <c r="V41" s="220"/>
      <c r="W41" s="220"/>
      <c r="X41" s="220"/>
      <c r="Y41" s="220"/>
      <c r="Z41" s="220"/>
    </row>
    <row r="42" spans="3:26" ht="21" customHeight="1">
      <c r="C42" s="221">
        <f>+IF(EXACT($E5,$B5),$C5,IF(EXACT($E5,$B6),$C6,"VIRHE!"))</f>
        <v>0</v>
      </c>
      <c r="D42" s="221">
        <f>+IF($E5="","",IF(EXACT($E5,$B5),$D5,IF(EXACT($E5,$B6),$D6,"VIRHE!")))</f>
      </c>
      <c r="E42" s="222" t="s">
        <v>128</v>
      </c>
      <c r="F42" s="223">
        <f>+IF($E5="","",IF(EXACT($E5,$B6),$C5,IF(EXACT($E5,$B5),$C6,"VIRHE!")))</f>
      </c>
      <c r="G42" s="223">
        <f>+IF($E5="","",IF(EXACT($E5,$B6),$D5,IF(EXACT($E5,$B5),$D6,"VIRHE!")))</f>
      </c>
      <c r="H42" s="222">
        <f>+E6</f>
        <v>0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3:26" ht="21" customHeight="1">
      <c r="C43" s="89">
        <f>+IF(EXACT($E7,$B7),$C7,IF(EXACT($E7,$B8),$C8,"VIRHE!"))</f>
        <v>0</v>
      </c>
      <c r="D43" s="89">
        <f>+IF($E7="","",IF(EXACT($E7,$B7),$D7,IF(EXACT($E7,$B8),$D8,"VIRHE!")))</f>
      </c>
      <c r="E43" s="104" t="s">
        <v>128</v>
      </c>
      <c r="F43" s="224">
        <f>+IF($E7="","",IF(EXACT($E7,$B8),$C7,IF(EXACT($E7,$B7),$C8,"VIRHE!")))</f>
      </c>
      <c r="G43" s="224">
        <f>+IF($E7="","",IF(EXACT($E7,$B8),$D7,IF(EXACT($E7,$B7),$D8,"VIRHE!")))</f>
      </c>
      <c r="H43" s="104">
        <f>+E8</f>
        <v>0</v>
      </c>
      <c r="J43" s="220" t="s">
        <v>85</v>
      </c>
      <c r="K43" s="220"/>
      <c r="L43" s="311">
        <f>+$D$3</f>
        <v>0</v>
      </c>
      <c r="M43" s="312"/>
      <c r="N43" s="312"/>
      <c r="O43" s="220"/>
      <c r="P43" s="220"/>
      <c r="Q43" s="220"/>
      <c r="R43" s="220"/>
      <c r="S43" s="220" t="s">
        <v>85</v>
      </c>
      <c r="T43" s="220"/>
      <c r="U43" s="311">
        <f>+$D$3</f>
        <v>0</v>
      </c>
      <c r="V43" s="312"/>
      <c r="W43" s="312"/>
      <c r="X43" s="220"/>
      <c r="Y43" s="220"/>
      <c r="Z43" s="220"/>
    </row>
    <row r="44" spans="3:26" ht="21" customHeight="1">
      <c r="C44" s="221" t="str">
        <f>+IF(EXACT($E9,$B9),$C9,IF(EXACT($E9,$B10),$C10,"VIRHE!"))</f>
        <v>VIRHE!</v>
      </c>
      <c r="D44" s="221" t="str">
        <f>+IF($E9="","",IF(EXACT($E9,$B9),$D9,IF(EXACT($E9,$B10),$D10,"VIRHE!")))</f>
        <v>VIRHE!</v>
      </c>
      <c r="E44" s="222" t="s">
        <v>128</v>
      </c>
      <c r="F44" s="223" t="str">
        <f>+IF($E9="","",IF(EXACT($E9,$B10),$C9,IF(EXACT($E9,$B9),$C10,"VIRHE!")))</f>
        <v>VIRHE!</v>
      </c>
      <c r="G44" s="223" t="str">
        <f>+IF($E9="","",IF(EXACT($E9,$B10),$D9,IF(EXACT($E9,$B9),$D10,"VIRHE!")))</f>
        <v>VIRHE!</v>
      </c>
      <c r="H44" s="222" t="str">
        <f>+E10</f>
        <v>8,7,8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3:26" ht="21" customHeight="1">
      <c r="C45" s="89">
        <f>+IF(EXACT($E11,$B11),$C11,IF(EXACT($E11,$B12),$C12,"VIRHE!"))</f>
        <v>0</v>
      </c>
      <c r="D45" s="89">
        <f>+IF($E11="","",IF(EXACT($E11,$B11),$D11,IF(EXACT($E11,$B12),$D12,"VIRHE!")))</f>
      </c>
      <c r="E45" s="104" t="s">
        <v>128</v>
      </c>
      <c r="F45" s="224">
        <f>+IF($E11="","",IF(EXACT($E11,$B12),$C11,IF(EXACT($E11,$B11),$C12,"VIRHE!")))</f>
      </c>
      <c r="G45" s="224">
        <f>+IF($E11="","",IF(EXACT($E11,$B12),$D11,IF(EXACT($E11,$B11),$D12,"VIRHE!")))</f>
      </c>
      <c r="H45" s="104">
        <f>+E12</f>
        <v>0</v>
      </c>
      <c r="J45" s="220" t="s">
        <v>134</v>
      </c>
      <c r="K45" s="220"/>
      <c r="L45" s="313">
        <f>+$D$1</f>
      </c>
      <c r="M45" s="313"/>
      <c r="N45" s="313"/>
      <c r="O45" s="313"/>
      <c r="P45" s="313"/>
      <c r="Q45" s="220"/>
      <c r="R45" s="220"/>
      <c r="S45" s="220" t="s">
        <v>134</v>
      </c>
      <c r="T45" s="220"/>
      <c r="U45" s="313">
        <f>+$D$1</f>
      </c>
      <c r="V45" s="313"/>
      <c r="W45" s="313"/>
      <c r="X45" s="313"/>
      <c r="Y45" s="313"/>
      <c r="Z45" s="220"/>
    </row>
    <row r="46" spans="3:26" ht="21" customHeight="1">
      <c r="C46" s="221" t="str">
        <f>+IF(EXACT($E14,$B14),$C14,IF(EXACT($E14,$B15),$C15,"VIRHE!"))</f>
        <v>Janne Jokinen</v>
      </c>
      <c r="D46" s="221">
        <f>+IF($E14="","",IF(EXACT($E14,$B14),$D14,IF(EXACT($E14,$B15),$D15,"VIRHE!")))</f>
      </c>
      <c r="E46" s="222" t="s">
        <v>128</v>
      </c>
      <c r="F46" s="223">
        <f>+IF($E14="","",IF(EXACT($E14,$B15),$C14,IF(EXACT($E14,$B14),$C15,"VIRHE!")))</f>
      </c>
      <c r="G46" s="223">
        <f>+IF($E14="","",IF(EXACT($E14,$B15),$D14,IF(EXACT($E14,$B14),$D15,"VIRHE!")))</f>
      </c>
      <c r="H46" s="222">
        <f>+E15</f>
        <v>0</v>
      </c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3:26" ht="21" customHeight="1">
      <c r="C47" s="89" t="str">
        <f>+IF(EXACT($E16,$B16),$C16,IF(EXACT($E16,$B17),$C17,"VIRHE!"))</f>
        <v>VIRHE!</v>
      </c>
      <c r="D47" s="89" t="str">
        <f>+IF($E16="","",IF(EXACT($E16,$B16),$D16,IF(EXACT($E16,$B17),$D17,"VIRHE!")))</f>
        <v>VIRHE!</v>
      </c>
      <c r="E47" s="104" t="s">
        <v>128</v>
      </c>
      <c r="F47" s="224" t="str">
        <f>+IF($E16="","",IF(EXACT($E16,$B17),$C16,IF(EXACT($E16,$B16),$C17,"VIRHE!")))</f>
        <v>VIRHE!</v>
      </c>
      <c r="G47" s="224" t="str">
        <f>+IF($E16="","",IF(EXACT($E16,$B17),$D16,IF(EXACT($E16,$B16),$D17,"VIRHE!")))</f>
        <v>VIRHE!</v>
      </c>
      <c r="H47" s="104" t="str">
        <f>+E17</f>
        <v>5,8,2</v>
      </c>
      <c r="J47" s="220" t="s">
        <v>136</v>
      </c>
      <c r="K47" s="220"/>
      <c r="L47" s="313" t="str">
        <f>+$D$2</f>
        <v>ei vahv. parvo 33 -&gt; pisteet 24-12-6-3</v>
      </c>
      <c r="M47" s="313"/>
      <c r="N47" s="228" t="s">
        <v>4</v>
      </c>
      <c r="O47" s="220"/>
      <c r="P47" s="229"/>
      <c r="Q47" s="220"/>
      <c r="R47" s="220"/>
      <c r="S47" s="220" t="s">
        <v>136</v>
      </c>
      <c r="T47" s="220"/>
      <c r="U47" s="313" t="str">
        <f>+$D$2</f>
        <v>ei vahv. parvo 33 -&gt; pisteet 24-12-6-3</v>
      </c>
      <c r="V47" s="313"/>
      <c r="W47" s="228" t="s">
        <v>4</v>
      </c>
      <c r="X47" s="220"/>
      <c r="Y47" s="230"/>
      <c r="Z47" s="220"/>
    </row>
    <row r="48" spans="3:26" ht="21" customHeight="1">
      <c r="C48" s="221">
        <f>+IF(EXACT($E18,$B18),$C18,IF(EXACT($E18,$B19),$C19,"VIRHE!"))</f>
        <v>0</v>
      </c>
      <c r="D48" s="221">
        <f>+IF($E18="","",IF(EXACT($E18,$B18),$D18,IF(EXACT($E18,$B19),$D19,"VIRHE!")))</f>
      </c>
      <c r="E48" s="222" t="s">
        <v>128</v>
      </c>
      <c r="F48" s="223">
        <f>+IF($E18="","",IF(EXACT($E18,$B19),$C18,IF(EXACT($E18,$B18),$C19,"VIRHE!")))</f>
      </c>
      <c r="G48" s="223">
        <f>+IF($E18="","",IF(EXACT($E18,$B19),$D18,IF(EXACT($E18,$B18),$D19,"VIRHE!")))</f>
      </c>
      <c r="H48" s="222">
        <f>+E19</f>
        <v>0</v>
      </c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3:26" ht="21" customHeight="1">
      <c r="C49" s="89">
        <f>+IF(EXACT($E20,$B20),$C20,IF(EXACT($E20,$B21),$C21,"VIRHE!"))</f>
        <v>0</v>
      </c>
      <c r="D49" s="89">
        <f>+IF($E20="","",IF(EXACT($E20,$B20),$D20,IF(EXACT($E20,$B21),$D21,"VIRHE!")))</f>
      </c>
      <c r="E49" s="104" t="s">
        <v>128</v>
      </c>
      <c r="F49" s="224">
        <f>+IF($E20="","",IF(EXACT($E20,$B21),$C20,IF(EXACT($E20,$B20),$C21,"VIRHE!")))</f>
      </c>
      <c r="G49" s="224">
        <f>+IF($E20="","",IF(EXACT($E20,$B21),$D20,IF(EXACT($E20,$B20),$D21,"VIRHE!")))</f>
      </c>
      <c r="H49" s="104">
        <f>+E21</f>
        <v>0</v>
      </c>
      <c r="J49" s="313" t="str">
        <f>+C5</f>
        <v>Veikko Holm</v>
      </c>
      <c r="K49" s="313"/>
      <c r="L49" s="313"/>
      <c r="M49" s="313"/>
      <c r="N49" s="231" t="s">
        <v>128</v>
      </c>
      <c r="O49" s="232"/>
      <c r="P49" s="313">
        <f>+C6</f>
        <v>0</v>
      </c>
      <c r="Q49" s="313"/>
      <c r="R49" s="220"/>
      <c r="S49" s="313">
        <f>+C7</f>
        <v>0</v>
      </c>
      <c r="T49" s="313"/>
      <c r="U49" s="313"/>
      <c r="V49" s="313"/>
      <c r="W49" s="231" t="s">
        <v>128</v>
      </c>
      <c r="X49" s="232"/>
      <c r="Y49" s="313" t="str">
        <f>+C8</f>
        <v>Kurt Englund </v>
      </c>
      <c r="Z49" s="313"/>
    </row>
    <row r="50" spans="3:26" ht="21" customHeight="1">
      <c r="C50" s="221">
        <f>+IF(EXACT($E23,$B23),$C23,IF(EXACT($E23,$B24),$C24,"VIRHE!"))</f>
      </c>
      <c r="D50" s="221">
        <f>+IF($E23="","",IF(EXACT($E23,$B23),$D23,IF(EXACT($E23,$B24),$D24,"VIRHE!")))</f>
      </c>
      <c r="E50" s="222" t="s">
        <v>128</v>
      </c>
      <c r="F50" s="223">
        <f>+IF($E23="","",IF(EXACT($E23,$B24),$C23,IF(EXACT($E23,$B23),$C24,"VIRHE!")))</f>
      </c>
      <c r="G50" s="223">
        <f>+IF($E23="","",IF(EXACT($E23,$B24),$D23,IF(EXACT($E23,$B23),$D24,"VIRHE!")))</f>
      </c>
      <c r="H50" s="222">
        <f>+E24</f>
        <v>0</v>
      </c>
      <c r="J50" s="220" t="s">
        <v>8</v>
      </c>
      <c r="K50" s="220"/>
      <c r="L50" s="220"/>
      <c r="M50" s="220"/>
      <c r="N50" s="220"/>
      <c r="O50" s="220"/>
      <c r="P50" s="220" t="s">
        <v>8</v>
      </c>
      <c r="Q50" s="220"/>
      <c r="R50" s="220"/>
      <c r="S50" s="220" t="s">
        <v>8</v>
      </c>
      <c r="T50" s="220"/>
      <c r="U50" s="220"/>
      <c r="V50" s="220"/>
      <c r="W50" s="220"/>
      <c r="X50" s="220"/>
      <c r="Y50" s="220" t="s">
        <v>8</v>
      </c>
      <c r="Z50" s="220"/>
    </row>
    <row r="51" spans="3:26" ht="21" customHeight="1">
      <c r="C51" s="89">
        <f>+IF(EXACT($E25,$B25),$C25,IF(EXACT($E25,$B26),$C26,"VIRHE!"))</f>
      </c>
      <c r="D51" s="89">
        <f>+IF($E25="","",IF(EXACT($E25,$B25),$D25,IF(EXACT($E25,$B26),$D26,"VIRHE!")))</f>
      </c>
      <c r="E51" s="104" t="s">
        <v>128</v>
      </c>
      <c r="F51" s="224">
        <f>+IF($E25="","",IF(EXACT($E25,$B26),$C25,IF(EXACT($E25,$B25),$C26,"VIRHE!")))</f>
      </c>
      <c r="G51" s="224">
        <f>+IF($E25="","",IF(EXACT($E25,$B26),$D25,IF(EXACT($E25,$B25),$D26,"VIRHE!")))</f>
      </c>
      <c r="H51" s="104">
        <f>+E26</f>
        <v>0</v>
      </c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3:26" ht="21" customHeight="1">
      <c r="C52" s="221" t="str">
        <f>+IF(EXACT($E27,$B27),$C27,IF(EXACT($E27,$B28),$C28,"VIRHE!"))</f>
        <v>VIRHE!</v>
      </c>
      <c r="D52" s="221" t="str">
        <f>+IF($E27="","",IF(EXACT($E27,$B27),$D27,IF(EXACT($E27,$B28),$D28,"VIRHE!")))</f>
        <v>VIRHE!</v>
      </c>
      <c r="E52" s="222" t="s">
        <v>128</v>
      </c>
      <c r="F52" s="223" t="str">
        <f>+IF($E27="","",IF(EXACT($E27,$B28),$C27,IF(EXACT($E27,$B27),$C28,"VIRHE!")))</f>
        <v>VIRHE!</v>
      </c>
      <c r="G52" s="223" t="str">
        <f>+IF($E27="","",IF(EXACT($E27,$B28),$D27,IF(EXACT($E27,$B27),$D28,"VIRHE!")))</f>
        <v>VIRHE!</v>
      </c>
      <c r="H52" s="222" t="str">
        <f>+E28</f>
        <v>7,5,14</v>
      </c>
      <c r="J52" s="313" t="str">
        <f>+D5</f>
        <v>PT 75</v>
      </c>
      <c r="K52" s="313"/>
      <c r="L52" s="313"/>
      <c r="M52" s="313"/>
      <c r="N52" s="220"/>
      <c r="O52" s="220"/>
      <c r="P52" s="313">
        <f>+D6</f>
        <v>0</v>
      </c>
      <c r="Q52" s="313"/>
      <c r="R52" s="220"/>
      <c r="S52" s="313">
        <f>+D7</f>
        <v>0</v>
      </c>
      <c r="T52" s="313"/>
      <c r="U52" s="313"/>
      <c r="V52" s="313"/>
      <c r="W52" s="220"/>
      <c r="X52" s="220"/>
      <c r="Y52" s="313" t="str">
        <f>+D8</f>
        <v>ParPi</v>
      </c>
      <c r="Z52" s="313"/>
    </row>
    <row r="53" spans="3:26" ht="21" customHeight="1">
      <c r="C53" s="89">
        <f>+IF(EXACT($E29,$B29),$C29,IF(EXACT($E29,$B30),$C30,"VIRHE!"))</f>
      </c>
      <c r="D53" s="89">
        <f>+IF($E29="","",IF(EXACT($E29,$B29),$D29,IF(EXACT($E29,$B30),$D30,"VIRHE!")))</f>
      </c>
      <c r="E53" s="104" t="s">
        <v>128</v>
      </c>
      <c r="F53" s="224">
        <f>+IF($E29="","",IF(EXACT($E29,$B30),$C29,IF(EXACT($E29,$B29),$C30,"VIRHE!")))</f>
      </c>
      <c r="G53" s="224">
        <f>+IF($E29="","",IF(EXACT($E29,$B30),$D29,IF(EXACT($E29,$B29),$D30,"VIRHE!")))</f>
      </c>
      <c r="H53" s="104">
        <f>+E30</f>
        <v>0</v>
      </c>
      <c r="J53" s="220" t="s">
        <v>0</v>
      </c>
      <c r="K53" s="220"/>
      <c r="L53" s="220"/>
      <c r="M53" s="220"/>
      <c r="N53" s="220"/>
      <c r="O53" s="220"/>
      <c r="P53" s="220" t="s">
        <v>0</v>
      </c>
      <c r="Q53" s="220"/>
      <c r="R53" s="220"/>
      <c r="S53" s="220" t="s">
        <v>0</v>
      </c>
      <c r="T53" s="220"/>
      <c r="U53" s="220"/>
      <c r="V53" s="220"/>
      <c r="W53" s="220"/>
      <c r="X53" s="220"/>
      <c r="Y53" s="220" t="s">
        <v>0</v>
      </c>
      <c r="Z53" s="220"/>
    </row>
    <row r="54" spans="3:26" ht="21" customHeight="1">
      <c r="C54" s="221">
        <f>+IF(EXACT($E32,$B32),$C32,IF(EXACT($E32,$B33),$C33,"VIRHE!"))</f>
      </c>
      <c r="D54" s="221">
        <f>+IF($E32="","",IF(EXACT($E32,$B32),$D32,IF(EXACT($E32,$B33),$D33,"VIRHE!")))</f>
      </c>
      <c r="E54" s="222" t="s">
        <v>128</v>
      </c>
      <c r="F54" s="223">
        <f>+IF($E32="","",IF(EXACT($E32,$B33),$C32,IF(EXACT($E32,$B32),$C33,"VIRHE!")))</f>
      </c>
      <c r="G54" s="223">
        <f>+IF($E32="","",IF(EXACT($E32,$B33),$D32,IF(EXACT($E32,$B32),$D33,"VIRHE!")))</f>
      </c>
      <c r="H54" s="222">
        <f>+E33</f>
        <v>0</v>
      </c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3:26" ht="21" customHeight="1">
      <c r="C55" s="89" t="str">
        <f>+IF(EXACT($E34,$B34),$C34,IF(EXACT($E34,$B35),$C35,"VIRHE!"))</f>
        <v>VIRHE!</v>
      </c>
      <c r="D55" s="89" t="str">
        <f>+IF($E34="","",IF(EXACT($E34,$B34),$D34,IF(EXACT($E34,$B35),$D35,"VIRHE!")))</f>
        <v>VIRHE!</v>
      </c>
      <c r="E55" s="104" t="s">
        <v>128</v>
      </c>
      <c r="F55" s="224" t="str">
        <f>+IF($E34="","",IF(EXACT($E34,$B35),$C34,IF(EXACT($E34,$B34),$C35,"VIRHE!")))</f>
        <v>VIRHE!</v>
      </c>
      <c r="G55" s="224" t="str">
        <f>+IF($E34="","",IF(EXACT($E34,$B35),$D34,IF(EXACT($E34,$B34),$D35,"VIRHE!")))</f>
        <v>VIRHE!</v>
      </c>
      <c r="H55" s="104" t="str">
        <f>+E35</f>
        <v>-8,6,10,11</v>
      </c>
      <c r="J55" s="220" t="s">
        <v>113</v>
      </c>
      <c r="K55" s="229"/>
      <c r="L55" s="232" t="s">
        <v>139</v>
      </c>
      <c r="M55" s="229"/>
      <c r="N55" s="220"/>
      <c r="O55" s="220"/>
      <c r="P55" s="220"/>
      <c r="Q55" s="220"/>
      <c r="R55" s="220"/>
      <c r="S55" s="220" t="s">
        <v>113</v>
      </c>
      <c r="T55" s="229"/>
      <c r="U55" s="232" t="s">
        <v>139</v>
      </c>
      <c r="V55" s="229"/>
      <c r="W55" s="220"/>
      <c r="X55" s="220"/>
      <c r="Y55" s="220"/>
      <c r="Z55" s="220"/>
    </row>
    <row r="56" spans="3:26" ht="21" customHeight="1">
      <c r="C56" s="221" t="str">
        <f>+IF(EXACT($E36,$B36),$C36,IF(EXACT($E36,$B37),$C37,"VIRHE!"))</f>
        <v>Pertti Virta </v>
      </c>
      <c r="D56" s="221">
        <f>+IF($E36="","",IF(EXACT($E36,$B36),$D36,IF(EXACT($E36,$B37),$D37,"VIRHE!")))</f>
      </c>
      <c r="E56" s="222" t="s">
        <v>128</v>
      </c>
      <c r="F56" s="223">
        <f>+IF($E36="","",IF(EXACT($E36,$B37),$C36,IF(EXACT($E36,$B36),$C37,"VIRHE!")))</f>
      </c>
      <c r="G56" s="223">
        <f>+IF($E36="","",IF(EXACT($E36,$B37),$D36,IF(EXACT($E36,$B36),$D37,"VIRHE!")))</f>
      </c>
      <c r="H56" s="222">
        <f>+E37</f>
        <v>0</v>
      </c>
      <c r="J56" s="220" t="s">
        <v>114</v>
      </c>
      <c r="K56" s="234"/>
      <c r="L56" s="232" t="s">
        <v>139</v>
      </c>
      <c r="M56" s="234"/>
      <c r="N56" s="220"/>
      <c r="O56" s="220"/>
      <c r="P56" s="313"/>
      <c r="Q56" s="313"/>
      <c r="R56" s="220"/>
      <c r="S56" s="220" t="s">
        <v>114</v>
      </c>
      <c r="T56" s="234"/>
      <c r="U56" s="232" t="s">
        <v>139</v>
      </c>
      <c r="V56" s="234"/>
      <c r="W56" s="220"/>
      <c r="X56" s="220"/>
      <c r="Y56" s="313"/>
      <c r="Z56" s="313"/>
    </row>
    <row r="57" spans="3:26" ht="21" customHeight="1">
      <c r="C57" s="89">
        <f>+IF(EXACT($E38,$B38),$C38,IF(EXACT($E38,$B39),$C39,"VIRHE!"))</f>
      </c>
      <c r="D57" s="89">
        <f>+IF($E38="","",IF(EXACT($E38,$B38),$D38,IF(EXACT($E38,$B39),$D39,"VIRHE!")))</f>
      </c>
      <c r="E57" s="104" t="s">
        <v>128</v>
      </c>
      <c r="F57" s="224">
        <f>+IF($E38="","",IF(EXACT($E38,$B39),$C38,IF(EXACT($E38,$B38),$C39,"VIRHE!")))</f>
      </c>
      <c r="G57" s="224">
        <f>+IF($E38="","",IF(EXACT($E38,$B39),$D38,IF(EXACT($E38,$B38),$D39,"VIRHE!")))</f>
      </c>
      <c r="H57" s="104">
        <f>+E39</f>
        <v>0</v>
      </c>
      <c r="J57" s="220" t="s">
        <v>115</v>
      </c>
      <c r="K57" s="234"/>
      <c r="L57" s="232" t="s">
        <v>139</v>
      </c>
      <c r="M57" s="234"/>
      <c r="N57" s="220"/>
      <c r="O57" s="220"/>
      <c r="P57" s="220" t="s">
        <v>140</v>
      </c>
      <c r="Q57" s="220"/>
      <c r="R57" s="220"/>
      <c r="S57" s="220" t="s">
        <v>115</v>
      </c>
      <c r="T57" s="234"/>
      <c r="U57" s="232" t="s">
        <v>139</v>
      </c>
      <c r="V57" s="234"/>
      <c r="W57" s="220"/>
      <c r="X57" s="220"/>
      <c r="Y57" s="220" t="s">
        <v>140</v>
      </c>
      <c r="Z57" s="220"/>
    </row>
    <row r="58" spans="10:26" ht="21" customHeight="1">
      <c r="J58" s="220" t="s">
        <v>141</v>
      </c>
      <c r="K58" s="234"/>
      <c r="L58" s="232" t="s">
        <v>139</v>
      </c>
      <c r="M58" s="234"/>
      <c r="N58" s="220"/>
      <c r="O58" s="220"/>
      <c r="P58" s="220"/>
      <c r="Q58" s="220"/>
      <c r="R58" s="220"/>
      <c r="S58" s="220" t="s">
        <v>141</v>
      </c>
      <c r="T58" s="234"/>
      <c r="U58" s="232" t="s">
        <v>139</v>
      </c>
      <c r="V58" s="234"/>
      <c r="W58" s="220"/>
      <c r="X58" s="220"/>
      <c r="Y58" s="220"/>
      <c r="Z58" s="220"/>
    </row>
    <row r="59" spans="3:26" ht="21" customHeight="1">
      <c r="C59" s="218" t="s">
        <v>168</v>
      </c>
      <c r="J59" s="220" t="s">
        <v>117</v>
      </c>
      <c r="K59" s="234"/>
      <c r="L59" s="232" t="s">
        <v>139</v>
      </c>
      <c r="M59" s="234"/>
      <c r="N59" s="220"/>
      <c r="O59" s="220"/>
      <c r="P59" s="313"/>
      <c r="Q59" s="313"/>
      <c r="R59" s="220"/>
      <c r="S59" s="220" t="s">
        <v>117</v>
      </c>
      <c r="T59" s="234"/>
      <c r="U59" s="232" t="s">
        <v>139</v>
      </c>
      <c r="V59" s="234"/>
      <c r="W59" s="220"/>
      <c r="X59" s="220"/>
      <c r="Y59" s="313"/>
      <c r="Z59" s="313"/>
    </row>
    <row r="60" spans="3:26" ht="21" customHeight="1">
      <c r="C60" s="221" t="str">
        <f>VLOOKUP(F6,B5:C12,2)</f>
        <v>Riku Autio </v>
      </c>
      <c r="D60" s="221" t="str">
        <f>VLOOKUP(F6,B5:D12,3)</f>
        <v>KoKa</v>
      </c>
      <c r="E60" s="222" t="s">
        <v>128</v>
      </c>
      <c r="F60" s="223" t="e">
        <f>VLOOKUP(IF(F6=E5,E7,E5),B5:D12,2)</f>
        <v>#N/A</v>
      </c>
      <c r="G60" s="223" t="e">
        <f>VLOOKUP(IF(F6=E5,E7,E5),B5:D12,3)</f>
        <v>#N/A</v>
      </c>
      <c r="H60" s="222" t="str">
        <f>+F7</f>
        <v>9,9,4</v>
      </c>
      <c r="J60" s="220" t="s">
        <v>142</v>
      </c>
      <c r="K60" s="234"/>
      <c r="L60" s="232" t="s">
        <v>139</v>
      </c>
      <c r="M60" s="234"/>
      <c r="N60" s="220"/>
      <c r="O60" s="220"/>
      <c r="P60" s="220" t="s">
        <v>143</v>
      </c>
      <c r="Q60" s="220"/>
      <c r="R60" s="220"/>
      <c r="S60" s="220" t="s">
        <v>142</v>
      </c>
      <c r="T60" s="234"/>
      <c r="U60" s="232" t="s">
        <v>139</v>
      </c>
      <c r="V60" s="234"/>
      <c r="W60" s="220"/>
      <c r="X60" s="220"/>
      <c r="Y60" s="220" t="s">
        <v>143</v>
      </c>
      <c r="Z60" s="220"/>
    </row>
    <row r="61" spans="3:26" ht="21" customHeight="1">
      <c r="C61" s="89" t="e">
        <f>VLOOKUP(F10,B5:D12,2)</f>
        <v>#N/A</v>
      </c>
      <c r="D61" s="89" t="e">
        <f>VLOOKUP(F10,B5:D12,3)</f>
        <v>#N/A</v>
      </c>
      <c r="E61" s="104" t="s">
        <v>128</v>
      </c>
      <c r="F61" s="224" t="e">
        <f>VLOOKUP(IF(F10=E9,E11,E9),B5:D12,2)</f>
        <v>#N/A</v>
      </c>
      <c r="G61" s="224" t="e">
        <f>VLOOKUP(IF(F10=E9,E11,E9),B6:D13,3)</f>
        <v>#N/A</v>
      </c>
      <c r="H61" s="104" t="str">
        <f>+F11</f>
        <v>6,10,4</v>
      </c>
      <c r="J61" s="220" t="s">
        <v>144</v>
      </c>
      <c r="K61" s="234"/>
      <c r="L61" s="232" t="s">
        <v>139</v>
      </c>
      <c r="M61" s="234"/>
      <c r="N61" s="220"/>
      <c r="O61" s="220"/>
      <c r="P61" s="220"/>
      <c r="Q61" s="220"/>
      <c r="R61" s="220"/>
      <c r="S61" s="220" t="s">
        <v>144</v>
      </c>
      <c r="T61" s="234"/>
      <c r="U61" s="232" t="s">
        <v>139</v>
      </c>
      <c r="V61" s="234"/>
      <c r="W61" s="220"/>
      <c r="X61" s="220"/>
      <c r="Y61" s="220"/>
      <c r="Z61" s="220"/>
    </row>
    <row r="62" spans="3:26" ht="21" customHeight="1">
      <c r="C62" s="221" t="str">
        <f>VLOOKUP(F15,B14:D21,2)</f>
        <v>Jukka Filen</v>
      </c>
      <c r="D62" s="221" t="str">
        <f>VLOOKUP(F15,B14:D21,3)</f>
        <v>HäKi</v>
      </c>
      <c r="E62" s="222" t="s">
        <v>128</v>
      </c>
      <c r="F62" s="223" t="e">
        <f>VLOOKUP(IF(F15=E14,E16,E14),B14:D21,2)</f>
        <v>#N/A</v>
      </c>
      <c r="G62" s="223" t="e">
        <f>VLOOKUP(IF(F15=E14,E16,E14),B14:D21,3)</f>
        <v>#N/A</v>
      </c>
      <c r="H62" s="222" t="str">
        <f>+F16</f>
        <v>10,4,10</v>
      </c>
      <c r="J62" s="220" t="s">
        <v>145</v>
      </c>
      <c r="K62" s="234"/>
      <c r="L62" s="232" t="s">
        <v>139</v>
      </c>
      <c r="M62" s="234"/>
      <c r="N62" s="220"/>
      <c r="O62" s="220"/>
      <c r="P62" s="313"/>
      <c r="Q62" s="313"/>
      <c r="R62" s="220"/>
      <c r="S62" s="220" t="s">
        <v>145</v>
      </c>
      <c r="T62" s="234"/>
      <c r="U62" s="232" t="s">
        <v>139</v>
      </c>
      <c r="V62" s="234"/>
      <c r="W62" s="220"/>
      <c r="X62" s="220"/>
      <c r="Y62" s="313"/>
      <c r="Z62" s="313"/>
    </row>
    <row r="63" spans="3:26" ht="21" customHeight="1">
      <c r="C63" s="89" t="str">
        <f>VLOOKUP(F19,B14:D21,2)</f>
        <v>Jukka Filen</v>
      </c>
      <c r="D63" s="89" t="str">
        <f>VLOOKUP(F19,B14:D21,3)</f>
        <v>HäKi</v>
      </c>
      <c r="E63" s="104" t="s">
        <v>128</v>
      </c>
      <c r="F63" s="224" t="e">
        <f>VLOOKUP(IF(F19=E18,E20,E18),B14:D21,2)</f>
        <v>#N/A</v>
      </c>
      <c r="G63" s="224" t="e">
        <f>VLOOKUP(IF(F19=E18,E20,E18),B14:D21,3)</f>
        <v>#N/A</v>
      </c>
      <c r="H63" s="104" t="str">
        <f>+F20</f>
        <v>-7,4,6,10</v>
      </c>
      <c r="J63" s="220" t="s">
        <v>146</v>
      </c>
      <c r="K63" s="234"/>
      <c r="L63" s="232" t="s">
        <v>139</v>
      </c>
      <c r="M63" s="234"/>
      <c r="N63" s="220"/>
      <c r="O63" s="220"/>
      <c r="P63" s="220" t="s">
        <v>147</v>
      </c>
      <c r="Q63" s="220"/>
      <c r="R63" s="220"/>
      <c r="S63" s="220" t="s">
        <v>146</v>
      </c>
      <c r="T63" s="234"/>
      <c r="U63" s="232" t="s">
        <v>139</v>
      </c>
      <c r="V63" s="234"/>
      <c r="W63" s="220"/>
      <c r="X63" s="220"/>
      <c r="Y63" s="220" t="s">
        <v>147</v>
      </c>
      <c r="Z63" s="220"/>
    </row>
    <row r="64" spans="3:26" ht="21" customHeight="1">
      <c r="C64" s="221" t="str">
        <f>VLOOKUP(F24,B23:D30,2)</f>
        <v>Mikael Frejborg</v>
      </c>
      <c r="D64" s="221" t="str">
        <f>VLOOKUP(F24,B23:D30,3)</f>
        <v>MBF</v>
      </c>
      <c r="E64" s="222" t="s">
        <v>128</v>
      </c>
      <c r="F64" s="223" t="e">
        <f>VLOOKUP(IF(F24=E23,E25,E23),B23:D30,2)</f>
        <v>#N/A</v>
      </c>
      <c r="G64" s="223" t="e">
        <f>VLOOKUP(IF(F24=E23,E25,E23),B23:D30,3)</f>
        <v>#N/A</v>
      </c>
      <c r="H64" s="222" t="str">
        <f>+F25</f>
        <v>-9,-9,8,9,6</v>
      </c>
      <c r="J64" s="220"/>
      <c r="K64" s="220"/>
      <c r="L64" s="232"/>
      <c r="M64" s="220"/>
      <c r="N64" s="220"/>
      <c r="O64" s="220"/>
      <c r="P64" s="220"/>
      <c r="Q64" s="220"/>
      <c r="R64" s="220"/>
      <c r="S64" s="220"/>
      <c r="T64" s="220"/>
      <c r="U64" s="232"/>
      <c r="V64" s="220"/>
      <c r="W64" s="220"/>
      <c r="X64" s="220"/>
      <c r="Y64" s="220"/>
      <c r="Z64" s="220"/>
    </row>
    <row r="65" spans="3:26" ht="21" customHeight="1">
      <c r="C65" s="89" t="str">
        <f>VLOOKUP(F28,B23:D30,2)</f>
        <v>Mikael Frejborg</v>
      </c>
      <c r="D65" s="89" t="str">
        <f>VLOOKUP(F28,B23:D30,3)</f>
        <v>MBF</v>
      </c>
      <c r="E65" s="104" t="s">
        <v>128</v>
      </c>
      <c r="F65" s="224" t="e">
        <f>VLOOKUP(IF(F28=E27,E29,E27),B23:D30,2)</f>
        <v>#N/A</v>
      </c>
      <c r="G65" s="224" t="e">
        <f>VLOOKUP(IF(F28=E27,E29,E27),B23:D30,3)</f>
        <v>#N/A</v>
      </c>
      <c r="H65" s="104" t="str">
        <f>+F29</f>
        <v>7,7,10</v>
      </c>
      <c r="J65" s="235"/>
      <c r="K65" s="235"/>
      <c r="L65" s="235"/>
      <c r="M65" s="235"/>
      <c r="N65" s="235"/>
      <c r="O65" s="235"/>
      <c r="P65" s="235"/>
      <c r="Q65" s="235"/>
      <c r="R65" s="220"/>
      <c r="S65" s="235"/>
      <c r="T65" s="235"/>
      <c r="U65" s="235"/>
      <c r="V65" s="235"/>
      <c r="W65" s="235"/>
      <c r="X65" s="235"/>
      <c r="Y65" s="235"/>
      <c r="Z65" s="235"/>
    </row>
    <row r="66" spans="3:26" ht="21" customHeight="1">
      <c r="C66" s="221" t="str">
        <f>VLOOKUP(F33,B32:D39,2)</f>
        <v>Miika Nuutinen</v>
      </c>
      <c r="D66" s="221" t="str">
        <f>VLOOKUP(F33,B32:D39,3)</f>
        <v>HäKi</v>
      </c>
      <c r="E66" s="222" t="s">
        <v>128</v>
      </c>
      <c r="F66" s="223" t="e">
        <f>VLOOKUP(IF(F33=E32,E34,E32),B32:D39,2)</f>
        <v>#N/A</v>
      </c>
      <c r="G66" s="223" t="e">
        <f>VLOOKUP(IF(F33=E32,E34,E32),B32:D39,3)</f>
        <v>#N/A</v>
      </c>
      <c r="H66" s="222" t="str">
        <f>+F34</f>
        <v>8,9,5</v>
      </c>
      <c r="J66" s="219" t="s">
        <v>133</v>
      </c>
      <c r="K66" s="220"/>
      <c r="L66" s="220"/>
      <c r="M66" s="220"/>
      <c r="N66" s="220"/>
      <c r="O66" s="220"/>
      <c r="P66" s="220"/>
      <c r="Q66" s="220"/>
      <c r="R66" s="220"/>
      <c r="S66" s="219" t="s">
        <v>133</v>
      </c>
      <c r="T66" s="220"/>
      <c r="U66" s="220"/>
      <c r="V66" s="220"/>
      <c r="W66" s="220"/>
      <c r="X66" s="220"/>
      <c r="Y66" s="220"/>
      <c r="Z66" s="220"/>
    </row>
    <row r="67" spans="3:26" ht="21" customHeight="1">
      <c r="C67" s="89" t="str">
        <f>VLOOKUP(F37,B32:D39,2)</f>
        <v>Miika Nuutinen</v>
      </c>
      <c r="D67" s="89" t="str">
        <f>VLOOKUP(F37,B32:D39,3)</f>
        <v>HäKi</v>
      </c>
      <c r="E67" s="104" t="s">
        <v>128</v>
      </c>
      <c r="F67" s="224" t="e">
        <f>VLOOKUP(IF(F37=E36,E38,E36),B32:D39,2)</f>
        <v>#N/A</v>
      </c>
      <c r="G67" s="224" t="e">
        <f>VLOOKUP(IF(F37=E36,E38,E36),B32:D39,3)</f>
        <v>#N/A</v>
      </c>
      <c r="H67" s="104" t="str">
        <f>+F38</f>
        <v>5,7,7</v>
      </c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5:26" ht="21" customHeight="1">
      <c r="E68" s="224"/>
      <c r="F68" s="224"/>
      <c r="J68" s="220" t="s">
        <v>85</v>
      </c>
      <c r="K68" s="220"/>
      <c r="L68" s="311">
        <f>+$D$3</f>
        <v>0</v>
      </c>
      <c r="M68" s="312"/>
      <c r="N68" s="312"/>
      <c r="O68" s="220"/>
      <c r="P68" s="220"/>
      <c r="Q68" s="220"/>
      <c r="R68" s="220"/>
      <c r="S68" s="220" t="s">
        <v>85</v>
      </c>
      <c r="T68" s="220"/>
      <c r="U68" s="311">
        <f>+$D$3</f>
        <v>0</v>
      </c>
      <c r="V68" s="312"/>
      <c r="W68" s="312"/>
      <c r="X68" s="220"/>
      <c r="Y68" s="220"/>
      <c r="Z68" s="220"/>
    </row>
    <row r="69" spans="3:26" ht="21" customHeight="1">
      <c r="C69" s="218" t="s">
        <v>178</v>
      </c>
      <c r="E69" s="224"/>
      <c r="F69" s="224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3:26" ht="21" customHeight="1">
      <c r="C70" s="221" t="str">
        <f>VLOOKUP(G8,B5:D12,2)</f>
        <v>Riku Autio </v>
      </c>
      <c r="D70" s="221" t="str">
        <f>VLOOKUP(G8,B5:D12,3)</f>
        <v>KoKa</v>
      </c>
      <c r="E70" s="222" t="s">
        <v>128</v>
      </c>
      <c r="F70" s="223" t="e">
        <f>VLOOKUP(IF(G8=F6,F10,F6),B5:D12,2)</f>
        <v>#N/A</v>
      </c>
      <c r="G70" s="223" t="e">
        <f>VLOOKUP(IF(G8=F6,F10,F6),B5:D12,3)</f>
        <v>#N/A</v>
      </c>
      <c r="H70" s="222" t="str">
        <f>+G9</f>
        <v>-5,5,-4,11,4</v>
      </c>
      <c r="J70" s="220" t="s">
        <v>134</v>
      </c>
      <c r="K70" s="220"/>
      <c r="L70" s="313">
        <f>+$D$1</f>
      </c>
      <c r="M70" s="313"/>
      <c r="N70" s="313"/>
      <c r="O70" s="313"/>
      <c r="P70" s="313"/>
      <c r="Q70" s="220"/>
      <c r="R70" s="220"/>
      <c r="S70" s="220" t="s">
        <v>134</v>
      </c>
      <c r="T70" s="220"/>
      <c r="U70" s="313">
        <f>+$D$1</f>
      </c>
      <c r="V70" s="313"/>
      <c r="W70" s="313"/>
      <c r="X70" s="313"/>
      <c r="Y70" s="313"/>
      <c r="Z70" s="220"/>
    </row>
    <row r="71" spans="3:26" ht="21" customHeight="1">
      <c r="C71" s="89" t="str">
        <f>VLOOKUP(G17,B14:D21,2)</f>
        <v>Jukka Filen</v>
      </c>
      <c r="D71" s="89" t="str">
        <f>VLOOKUP(G17,B14:D21,3)</f>
        <v>HäKi</v>
      </c>
      <c r="E71" s="104" t="s">
        <v>128</v>
      </c>
      <c r="F71" s="224" t="str">
        <f>VLOOKUP(IF(G17=F15,F19,F15),B14:D21,2)</f>
        <v>Jukka Filen</v>
      </c>
      <c r="G71" s="224" t="str">
        <f>VLOOKUP(IF(G17=F15,F19,F15),B14:D21,3)</f>
        <v>HäKi</v>
      </c>
      <c r="H71" s="104" t="str">
        <f>+G18</f>
        <v>2,8,7</v>
      </c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3:26" ht="21" customHeight="1">
      <c r="C72" s="221" t="str">
        <f>VLOOKUP(G26,B23:D30,2)</f>
        <v>Mikael Frejborg</v>
      </c>
      <c r="D72" s="221" t="str">
        <f>VLOOKUP(G26,B23:D30,3)</f>
        <v>MBF</v>
      </c>
      <c r="E72" s="222" t="s">
        <v>128</v>
      </c>
      <c r="F72" s="223" t="str">
        <f>VLOOKUP(IF(G26=F24,F28,F24),B23:D30,2)</f>
        <v>Mikael Frejborg</v>
      </c>
      <c r="G72" s="223" t="str">
        <f>VLOOKUP(IF(G26=F24,F28,F24),B23:D30,3)</f>
        <v>MBF</v>
      </c>
      <c r="H72" s="222" t="str">
        <f>+G27</f>
        <v>-7,8,11,10</v>
      </c>
      <c r="J72" s="220" t="s">
        <v>136</v>
      </c>
      <c r="K72" s="220"/>
      <c r="L72" s="313" t="str">
        <f>+$D$2</f>
        <v>ei vahv. parvo 33 -&gt; pisteet 24-12-6-3</v>
      </c>
      <c r="M72" s="313"/>
      <c r="N72" s="228" t="s">
        <v>4</v>
      </c>
      <c r="O72" s="220"/>
      <c r="P72" s="229"/>
      <c r="Q72" s="220"/>
      <c r="R72" s="220"/>
      <c r="S72" s="220" t="s">
        <v>136</v>
      </c>
      <c r="T72" s="220"/>
      <c r="U72" s="313" t="str">
        <f>+$D$2</f>
        <v>ei vahv. parvo 33 -&gt; pisteet 24-12-6-3</v>
      </c>
      <c r="V72" s="313"/>
      <c r="W72" s="228" t="s">
        <v>4</v>
      </c>
      <c r="X72" s="220"/>
      <c r="Y72" s="230"/>
      <c r="Z72" s="220"/>
    </row>
    <row r="73" spans="3:26" ht="21" customHeight="1">
      <c r="C73" s="89" t="str">
        <f>VLOOKUP(G35,B32:D39,2)</f>
        <v>Miika Nuutinen</v>
      </c>
      <c r="D73" s="89" t="str">
        <f>VLOOKUP(G35,B32:D39,3)</f>
        <v>HäKi</v>
      </c>
      <c r="E73" s="104" t="s">
        <v>128</v>
      </c>
      <c r="F73" s="224" t="str">
        <f>VLOOKUP(IF(G35=F33,F37,F33),B32:D39,2)</f>
        <v>Miika Nuutinen</v>
      </c>
      <c r="G73" s="224" t="str">
        <f>VLOOKUP(IF(G35=F33,F37,F33),B32:D39,3)</f>
        <v>HäKi</v>
      </c>
      <c r="H73" s="104" t="str">
        <f>+G36</f>
        <v>12,11,3</v>
      </c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5:26" ht="21" customHeight="1">
      <c r="E74" s="224"/>
      <c r="F74" s="224"/>
      <c r="J74" s="313" t="str">
        <f>+C9</f>
        <v>Miika Kyöri</v>
      </c>
      <c r="K74" s="313"/>
      <c r="L74" s="313"/>
      <c r="M74" s="313"/>
      <c r="N74" s="231" t="s">
        <v>128</v>
      </c>
      <c r="O74" s="232"/>
      <c r="P74" s="313" t="str">
        <f>+C10</f>
        <v>Riku Autio </v>
      </c>
      <c r="Q74" s="313"/>
      <c r="R74" s="220"/>
      <c r="S74" s="313">
        <f>+C11</f>
        <v>0</v>
      </c>
      <c r="T74" s="313"/>
      <c r="U74" s="313"/>
      <c r="V74" s="313"/>
      <c r="W74" s="231" t="s">
        <v>128</v>
      </c>
      <c r="X74" s="232"/>
      <c r="Y74" s="313" t="str">
        <f>+C12</f>
        <v>Mika Myllärinen</v>
      </c>
      <c r="Z74" s="313"/>
    </row>
    <row r="75" spans="3:26" ht="21" customHeight="1">
      <c r="C75" s="218" t="s">
        <v>135</v>
      </c>
      <c r="E75" s="224"/>
      <c r="F75" s="224"/>
      <c r="J75" s="220" t="s">
        <v>8</v>
      </c>
      <c r="K75" s="220"/>
      <c r="L75" s="220"/>
      <c r="M75" s="220"/>
      <c r="N75" s="220"/>
      <c r="O75" s="220"/>
      <c r="P75" s="220" t="s">
        <v>8</v>
      </c>
      <c r="Q75" s="220"/>
      <c r="R75" s="220"/>
      <c r="S75" s="220" t="s">
        <v>8</v>
      </c>
      <c r="T75" s="220"/>
      <c r="U75" s="220"/>
      <c r="V75" s="220"/>
      <c r="W75" s="220"/>
      <c r="X75" s="220"/>
      <c r="Y75" s="220" t="s">
        <v>8</v>
      </c>
      <c r="Z75" s="220"/>
    </row>
    <row r="76" spans="3:26" ht="21" customHeight="1">
      <c r="C76" s="221" t="str">
        <f>VLOOKUP(H12,B5:D21,2)</f>
        <v>Jukka Filen</v>
      </c>
      <c r="D76" s="221" t="str">
        <f>VLOOKUP(H12,B5:D21,3)</f>
        <v>HäKi</v>
      </c>
      <c r="E76" s="222" t="s">
        <v>128</v>
      </c>
      <c r="F76" s="223" t="str">
        <f>VLOOKUP(IF(H12=G8,G17,G8),B5:D21,2)</f>
        <v>Jukka Filen</v>
      </c>
      <c r="G76" s="223" t="str">
        <f>VLOOKUP(IF(H12=G8,G17,G8),B5:D21,3)</f>
        <v>HäKi</v>
      </c>
      <c r="H76" s="222" t="str">
        <f>+H13</f>
        <v>9,-9,12,4</v>
      </c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3:26" ht="21" customHeight="1">
      <c r="C77" s="89" t="str">
        <f>VLOOKUP(H30,B23:D39,2)</f>
        <v>Miika Nuutinen</v>
      </c>
      <c r="D77" s="89" t="str">
        <f>VLOOKUP(H30,B23:D39,3)</f>
        <v>HäKi</v>
      </c>
      <c r="E77" s="104" t="s">
        <v>128</v>
      </c>
      <c r="F77" s="224" t="str">
        <f>VLOOKUP(IF(H30=G26,G35,G26),B23:D39,2)</f>
        <v>Miika Nuutinen</v>
      </c>
      <c r="G77" s="224" t="str">
        <f>VLOOKUP(IF(H30=G26,G35,G26),B23:D39,3)</f>
        <v>HäKi</v>
      </c>
      <c r="H77" s="104" t="str">
        <f>+H31</f>
        <v>9,-7,7,11</v>
      </c>
      <c r="J77" s="313" t="str">
        <f>+D9</f>
        <v>HäKi</v>
      </c>
      <c r="K77" s="313"/>
      <c r="L77" s="313"/>
      <c r="M77" s="313"/>
      <c r="N77" s="220"/>
      <c r="O77" s="220"/>
      <c r="P77" s="313" t="str">
        <f>+D10</f>
        <v>KoKa</v>
      </c>
      <c r="Q77" s="313"/>
      <c r="R77" s="220"/>
      <c r="S77" s="313">
        <f>+D11</f>
        <v>0</v>
      </c>
      <c r="T77" s="313"/>
      <c r="U77" s="313"/>
      <c r="V77" s="313"/>
      <c r="W77" s="220"/>
      <c r="X77" s="220"/>
      <c r="Y77" s="313" t="str">
        <f>+D12</f>
        <v>Por-83</v>
      </c>
      <c r="Z77" s="313"/>
    </row>
    <row r="78" spans="5:26" ht="21" customHeight="1">
      <c r="E78" s="224"/>
      <c r="F78" s="224"/>
      <c r="J78" s="220" t="s">
        <v>0</v>
      </c>
      <c r="K78" s="220"/>
      <c r="L78" s="220"/>
      <c r="M78" s="220"/>
      <c r="N78" s="220"/>
      <c r="O78" s="220"/>
      <c r="P78" s="220" t="s">
        <v>0</v>
      </c>
      <c r="Q78" s="220"/>
      <c r="R78" s="220"/>
      <c r="S78" s="220" t="s">
        <v>0</v>
      </c>
      <c r="T78" s="220"/>
      <c r="U78" s="220"/>
      <c r="V78" s="220"/>
      <c r="W78" s="220"/>
      <c r="X78" s="220"/>
      <c r="Y78" s="220" t="s">
        <v>0</v>
      </c>
      <c r="Z78" s="220"/>
    </row>
    <row r="79" spans="3:26" ht="21" customHeight="1">
      <c r="C79" s="218" t="s">
        <v>137</v>
      </c>
      <c r="E79" s="224"/>
      <c r="F79" s="224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spans="3:26" ht="21" customHeight="1">
      <c r="C80" s="89" t="str">
        <f>VLOOKUP(H21,B5:D39,2)</f>
        <v>Jukka Filen</v>
      </c>
      <c r="D80" s="89" t="str">
        <f>VLOOKUP(H21,B5:D39,3)</f>
        <v>HäKi</v>
      </c>
      <c r="E80" s="104" t="s">
        <v>128</v>
      </c>
      <c r="F80" s="224" t="str">
        <f>VLOOKUP(IF(H21=H12,H30,H12),B5:D39,2)</f>
        <v>Jukka Filen</v>
      </c>
      <c r="G80" s="224" t="str">
        <f>VLOOKUP(IF(H21=H12,H30,H12),B5:D39,3)</f>
        <v>HäKi</v>
      </c>
      <c r="H80" s="104" t="str">
        <f>+H22</f>
        <v>8,-2,8,4</v>
      </c>
      <c r="J80" s="220" t="s">
        <v>113</v>
      </c>
      <c r="K80" s="229"/>
      <c r="L80" s="232" t="s">
        <v>139</v>
      </c>
      <c r="M80" s="229"/>
      <c r="N80" s="220"/>
      <c r="O80" s="220"/>
      <c r="P80" s="220"/>
      <c r="Q80" s="220"/>
      <c r="R80" s="220"/>
      <c r="S80" s="220" t="s">
        <v>113</v>
      </c>
      <c r="T80" s="229"/>
      <c r="U80" s="232" t="s">
        <v>139</v>
      </c>
      <c r="V80" s="229"/>
      <c r="W80" s="220"/>
      <c r="X80" s="220"/>
      <c r="Y80" s="220"/>
      <c r="Z80" s="220"/>
    </row>
    <row r="81" spans="10:26" ht="21" customHeight="1">
      <c r="J81" s="220" t="s">
        <v>114</v>
      </c>
      <c r="K81" s="234"/>
      <c r="L81" s="232" t="s">
        <v>139</v>
      </c>
      <c r="M81" s="234"/>
      <c r="N81" s="220"/>
      <c r="O81" s="220"/>
      <c r="P81" s="313"/>
      <c r="Q81" s="313"/>
      <c r="R81" s="220"/>
      <c r="S81" s="220" t="s">
        <v>114</v>
      </c>
      <c r="T81" s="234"/>
      <c r="U81" s="232" t="s">
        <v>139</v>
      </c>
      <c r="V81" s="234"/>
      <c r="W81" s="220"/>
      <c r="X81" s="220"/>
      <c r="Y81" s="313"/>
      <c r="Z81" s="313"/>
    </row>
    <row r="82" spans="3:26" ht="21" customHeight="1">
      <c r="C82" s="218" t="s">
        <v>138</v>
      </c>
      <c r="J82" s="220" t="s">
        <v>115</v>
      </c>
      <c r="K82" s="234"/>
      <c r="L82" s="232" t="s">
        <v>139</v>
      </c>
      <c r="M82" s="234"/>
      <c r="N82" s="220"/>
      <c r="O82" s="220"/>
      <c r="P82" s="220" t="s">
        <v>140</v>
      </c>
      <c r="Q82" s="220"/>
      <c r="R82" s="220"/>
      <c r="S82" s="220" t="s">
        <v>115</v>
      </c>
      <c r="T82" s="234"/>
      <c r="U82" s="232" t="s">
        <v>139</v>
      </c>
      <c r="V82" s="234"/>
      <c r="W82" s="220"/>
      <c r="X82" s="220"/>
      <c r="Y82" s="220" t="s">
        <v>140</v>
      </c>
      <c r="Z82" s="220"/>
    </row>
    <row r="83" spans="2:26" ht="21" customHeight="1">
      <c r="B83" s="104">
        <v>1</v>
      </c>
      <c r="C83" s="257" t="str">
        <f>VLOOKUP(H21,B5:D39,2)</f>
        <v>Jukka Filen</v>
      </c>
      <c r="D83" s="257" t="str">
        <f>VLOOKUP(H21,B5:D39,3)</f>
        <v>HäKi</v>
      </c>
      <c r="E83" s="233" t="str">
        <f>+H22</f>
        <v>8,-2,8,4</v>
      </c>
      <c r="J83" s="220" t="s">
        <v>141</v>
      </c>
      <c r="K83" s="234"/>
      <c r="L83" s="232" t="s">
        <v>139</v>
      </c>
      <c r="M83" s="234"/>
      <c r="N83" s="220"/>
      <c r="O83" s="220"/>
      <c r="P83" s="220"/>
      <c r="Q83" s="220"/>
      <c r="R83" s="220"/>
      <c r="S83" s="220" t="s">
        <v>141</v>
      </c>
      <c r="T83" s="234"/>
      <c r="U83" s="232" t="s">
        <v>139</v>
      </c>
      <c r="V83" s="234"/>
      <c r="W83" s="220"/>
      <c r="X83" s="220"/>
      <c r="Y83" s="220"/>
      <c r="Z83" s="220"/>
    </row>
    <row r="84" spans="2:26" ht="21" customHeight="1">
      <c r="B84" s="104">
        <v>2</v>
      </c>
      <c r="C84" s="257" t="str">
        <f>VLOOKUP(IF(H21=H12,H30,H12),B5:D39,2)</f>
        <v>Jukka Filen</v>
      </c>
      <c r="D84" s="257" t="str">
        <f>VLOOKUP(IF(H21=H12,H30,H12),B5:D39,3)</f>
        <v>HäKi</v>
      </c>
      <c r="J84" s="220" t="s">
        <v>117</v>
      </c>
      <c r="K84" s="234"/>
      <c r="L84" s="232" t="s">
        <v>139</v>
      </c>
      <c r="M84" s="234"/>
      <c r="N84" s="220"/>
      <c r="O84" s="220"/>
      <c r="P84" s="313"/>
      <c r="Q84" s="313"/>
      <c r="R84" s="220"/>
      <c r="S84" s="220" t="s">
        <v>117</v>
      </c>
      <c r="T84" s="234"/>
      <c r="U84" s="232" t="s">
        <v>139</v>
      </c>
      <c r="V84" s="234"/>
      <c r="W84" s="220"/>
      <c r="X84" s="220"/>
      <c r="Y84" s="313"/>
      <c r="Z84" s="313"/>
    </row>
    <row r="85" spans="2:26" ht="21" customHeight="1">
      <c r="B85" s="104">
        <v>3</v>
      </c>
      <c r="C85" s="257" t="str">
        <f>VLOOKUP(IF(H12=G8,G17,G8),B5:D21,2)</f>
        <v>Jukka Filen</v>
      </c>
      <c r="D85" s="257" t="str">
        <f>VLOOKUP(IF(H12=G8,G17,G8),B5:D21,3)</f>
        <v>HäKi</v>
      </c>
      <c r="J85" s="220" t="s">
        <v>142</v>
      </c>
      <c r="K85" s="234"/>
      <c r="L85" s="232" t="s">
        <v>139</v>
      </c>
      <c r="M85" s="234"/>
      <c r="N85" s="220"/>
      <c r="O85" s="220"/>
      <c r="P85" s="220" t="s">
        <v>143</v>
      </c>
      <c r="Q85" s="220"/>
      <c r="R85" s="220"/>
      <c r="S85" s="220" t="s">
        <v>142</v>
      </c>
      <c r="T85" s="234"/>
      <c r="U85" s="232" t="s">
        <v>139</v>
      </c>
      <c r="V85" s="234"/>
      <c r="W85" s="220"/>
      <c r="X85" s="220"/>
      <c r="Y85" s="220" t="s">
        <v>143</v>
      </c>
      <c r="Z85" s="220"/>
    </row>
    <row r="86" spans="2:26" ht="21" customHeight="1">
      <c r="B86" s="104">
        <v>3</v>
      </c>
      <c r="C86" s="257" t="str">
        <f>VLOOKUP(IF(H30=G26,G35,G26),B23:D39,2)</f>
        <v>Miika Nuutinen</v>
      </c>
      <c r="D86" s="257" t="str">
        <f>VLOOKUP(IF(H30=G26,G35,G26),B23:D39,3)</f>
        <v>HäKi</v>
      </c>
      <c r="J86" s="220" t="s">
        <v>144</v>
      </c>
      <c r="K86" s="234"/>
      <c r="L86" s="232" t="s">
        <v>139</v>
      </c>
      <c r="M86" s="234"/>
      <c r="N86" s="220"/>
      <c r="O86" s="220"/>
      <c r="P86" s="220"/>
      <c r="Q86" s="220"/>
      <c r="R86" s="220"/>
      <c r="S86" s="220" t="s">
        <v>144</v>
      </c>
      <c r="T86" s="234"/>
      <c r="U86" s="232" t="s">
        <v>139</v>
      </c>
      <c r="V86" s="234"/>
      <c r="W86" s="220"/>
      <c r="X86" s="220"/>
      <c r="Y86" s="220"/>
      <c r="Z86" s="220"/>
    </row>
    <row r="87" spans="10:26" ht="21" customHeight="1">
      <c r="J87" s="220" t="s">
        <v>145</v>
      </c>
      <c r="K87" s="234"/>
      <c r="L87" s="232" t="s">
        <v>139</v>
      </c>
      <c r="M87" s="234"/>
      <c r="N87" s="220"/>
      <c r="O87" s="220"/>
      <c r="P87" s="313"/>
      <c r="Q87" s="313"/>
      <c r="R87" s="220"/>
      <c r="S87" s="220" t="s">
        <v>145</v>
      </c>
      <c r="T87" s="234"/>
      <c r="U87" s="232" t="s">
        <v>139</v>
      </c>
      <c r="V87" s="234"/>
      <c r="W87" s="220"/>
      <c r="X87" s="220"/>
      <c r="Y87" s="313"/>
      <c r="Z87" s="313"/>
    </row>
    <row r="88" spans="10:26" ht="21" customHeight="1">
      <c r="J88" s="220" t="s">
        <v>146</v>
      </c>
      <c r="K88" s="234"/>
      <c r="L88" s="232" t="s">
        <v>139</v>
      </c>
      <c r="M88" s="234"/>
      <c r="N88" s="220"/>
      <c r="O88" s="220"/>
      <c r="P88" s="220" t="s">
        <v>147</v>
      </c>
      <c r="Q88" s="220"/>
      <c r="R88" s="220"/>
      <c r="S88" s="220" t="s">
        <v>146</v>
      </c>
      <c r="T88" s="234"/>
      <c r="U88" s="232" t="s">
        <v>139</v>
      </c>
      <c r="V88" s="234"/>
      <c r="W88" s="220"/>
      <c r="X88" s="220"/>
      <c r="Y88" s="220" t="s">
        <v>147</v>
      </c>
      <c r="Z88" s="220"/>
    </row>
    <row r="89" spans="10:26" ht="21" customHeight="1"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spans="10:26" ht="21" customHeight="1">
      <c r="J90" s="235"/>
      <c r="K90" s="235"/>
      <c r="L90" s="235"/>
      <c r="M90" s="235"/>
      <c r="N90" s="235"/>
      <c r="O90" s="235"/>
      <c r="P90" s="235"/>
      <c r="Q90" s="235"/>
      <c r="R90" s="220"/>
      <c r="S90" s="235"/>
      <c r="T90" s="235"/>
      <c r="U90" s="235"/>
      <c r="V90" s="235"/>
      <c r="W90" s="235"/>
      <c r="X90" s="235"/>
      <c r="Y90" s="235"/>
      <c r="Z90" s="235"/>
    </row>
    <row r="91" spans="10:26" ht="21" customHeight="1">
      <c r="J91" s="219" t="s">
        <v>133</v>
      </c>
      <c r="K91" s="220"/>
      <c r="L91" s="220"/>
      <c r="M91" s="220"/>
      <c r="N91" s="220"/>
      <c r="O91" s="220"/>
      <c r="P91" s="220"/>
      <c r="Q91" s="220"/>
      <c r="R91" s="220"/>
      <c r="S91" s="219" t="s">
        <v>133</v>
      </c>
      <c r="T91" s="220"/>
      <c r="U91" s="220"/>
      <c r="V91" s="220"/>
      <c r="W91" s="220"/>
      <c r="X91" s="220"/>
      <c r="Y91" s="220"/>
      <c r="Z91" s="220"/>
    </row>
    <row r="92" spans="10:26" ht="21" customHeight="1"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</row>
    <row r="93" spans="10:26" ht="21" customHeight="1">
      <c r="J93" s="220" t="s">
        <v>85</v>
      </c>
      <c r="K93" s="220"/>
      <c r="L93" s="311">
        <f>+$D$3</f>
        <v>0</v>
      </c>
      <c r="M93" s="312"/>
      <c r="N93" s="312"/>
      <c r="O93" s="220"/>
      <c r="P93" s="220"/>
      <c r="Q93" s="220"/>
      <c r="R93" s="220"/>
      <c r="S93" s="220" t="s">
        <v>85</v>
      </c>
      <c r="T93" s="220"/>
      <c r="U93" s="311">
        <f>+$D$3</f>
        <v>0</v>
      </c>
      <c r="V93" s="312"/>
      <c r="W93" s="312"/>
      <c r="X93" s="220"/>
      <c r="Y93" s="220"/>
      <c r="Z93" s="220"/>
    </row>
    <row r="94" spans="10:26" ht="21" customHeight="1"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</row>
    <row r="95" spans="10:26" ht="21" customHeight="1">
      <c r="J95" s="220" t="s">
        <v>134</v>
      </c>
      <c r="K95" s="220"/>
      <c r="L95" s="313">
        <f>+$D$1</f>
      </c>
      <c r="M95" s="313"/>
      <c r="N95" s="313"/>
      <c r="O95" s="313"/>
      <c r="P95" s="313"/>
      <c r="Q95" s="220"/>
      <c r="R95" s="220"/>
      <c r="S95" s="220" t="s">
        <v>134</v>
      </c>
      <c r="T95" s="220"/>
      <c r="U95" s="313">
        <f>+$D$1</f>
      </c>
      <c r="V95" s="313"/>
      <c r="W95" s="313"/>
      <c r="X95" s="313"/>
      <c r="Y95" s="313"/>
      <c r="Z95" s="220"/>
    </row>
    <row r="96" spans="10:26" ht="21" customHeight="1"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</row>
    <row r="97" spans="10:26" ht="21" customHeight="1">
      <c r="J97" s="220" t="s">
        <v>136</v>
      </c>
      <c r="K97" s="220"/>
      <c r="L97" s="313" t="str">
        <f>+$D$2</f>
        <v>ei vahv. parvo 33 -&gt; pisteet 24-12-6-3</v>
      </c>
      <c r="M97" s="313"/>
      <c r="N97" s="228" t="s">
        <v>4</v>
      </c>
      <c r="O97" s="220"/>
      <c r="P97" s="229"/>
      <c r="Q97" s="220"/>
      <c r="R97" s="220"/>
      <c r="S97" s="220" t="s">
        <v>136</v>
      </c>
      <c r="T97" s="220"/>
      <c r="U97" s="313" t="str">
        <f>+$D$2</f>
        <v>ei vahv. parvo 33 -&gt; pisteet 24-12-6-3</v>
      </c>
      <c r="V97" s="313"/>
      <c r="W97" s="228" t="s">
        <v>4</v>
      </c>
      <c r="X97" s="220"/>
      <c r="Y97" s="230"/>
      <c r="Z97" s="220"/>
    </row>
    <row r="98" spans="10:26" ht="21" customHeight="1"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</row>
    <row r="99" spans="10:26" ht="21" customHeight="1">
      <c r="J99" s="313" t="str">
        <f>+C14</f>
        <v>Janne Jokinen</v>
      </c>
      <c r="K99" s="313"/>
      <c r="L99" s="313"/>
      <c r="M99" s="313"/>
      <c r="N99" s="231" t="s">
        <v>128</v>
      </c>
      <c r="O99" s="232"/>
      <c r="P99" s="313">
        <f>+C15</f>
        <v>0</v>
      </c>
      <c r="Q99" s="313"/>
      <c r="R99" s="220"/>
      <c r="S99" s="313" t="str">
        <f>+C16</f>
        <v>Olli Tiainen</v>
      </c>
      <c r="T99" s="313"/>
      <c r="U99" s="313"/>
      <c r="V99" s="313"/>
      <c r="W99" s="231" t="s">
        <v>128</v>
      </c>
      <c r="X99" s="232"/>
      <c r="Y99" s="313" t="str">
        <f>+C17</f>
        <v>Seppo Nyberg</v>
      </c>
      <c r="Z99" s="313"/>
    </row>
    <row r="100" spans="10:26" ht="21" customHeight="1">
      <c r="J100" s="220" t="s">
        <v>8</v>
      </c>
      <c r="K100" s="220"/>
      <c r="L100" s="220"/>
      <c r="M100" s="220"/>
      <c r="N100" s="220"/>
      <c r="O100" s="220"/>
      <c r="P100" s="220" t="s">
        <v>8</v>
      </c>
      <c r="Q100" s="220"/>
      <c r="R100" s="220"/>
      <c r="S100" s="220" t="s">
        <v>8</v>
      </c>
      <c r="T100" s="220"/>
      <c r="U100" s="220"/>
      <c r="V100" s="220"/>
      <c r="W100" s="220"/>
      <c r="X100" s="220"/>
      <c r="Y100" s="220" t="s">
        <v>8</v>
      </c>
      <c r="Z100" s="220"/>
    </row>
    <row r="101" spans="10:26" ht="21" customHeight="1"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</row>
    <row r="102" spans="10:26" ht="21" customHeight="1">
      <c r="J102" s="313" t="str">
        <f>+D14</f>
        <v>PT 75</v>
      </c>
      <c r="K102" s="313"/>
      <c r="L102" s="313"/>
      <c r="M102" s="313"/>
      <c r="N102" s="220"/>
      <c r="O102" s="220"/>
      <c r="P102" s="313">
        <f>+D15</f>
        <v>0</v>
      </c>
      <c r="Q102" s="313"/>
      <c r="R102" s="220"/>
      <c r="S102" s="313" t="str">
        <f>+D16</f>
        <v>TuPy</v>
      </c>
      <c r="T102" s="313"/>
      <c r="U102" s="313"/>
      <c r="V102" s="313"/>
      <c r="W102" s="220"/>
      <c r="X102" s="220"/>
      <c r="Y102" s="313" t="str">
        <f>+D17</f>
        <v>UU</v>
      </c>
      <c r="Z102" s="313"/>
    </row>
    <row r="103" spans="10:26" ht="21" customHeight="1">
      <c r="J103" s="220" t="s">
        <v>0</v>
      </c>
      <c r="K103" s="220"/>
      <c r="L103" s="220"/>
      <c r="M103" s="220"/>
      <c r="N103" s="220"/>
      <c r="O103" s="220"/>
      <c r="P103" s="220" t="s">
        <v>0</v>
      </c>
      <c r="Q103" s="220"/>
      <c r="R103" s="220"/>
      <c r="S103" s="220" t="s">
        <v>0</v>
      </c>
      <c r="T103" s="220"/>
      <c r="U103" s="220"/>
      <c r="V103" s="220"/>
      <c r="W103" s="220"/>
      <c r="X103" s="220"/>
      <c r="Y103" s="220" t="s">
        <v>0</v>
      </c>
      <c r="Z103" s="220"/>
    </row>
    <row r="104" spans="10:26" ht="21" customHeight="1"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</row>
    <row r="105" spans="10:26" ht="21" customHeight="1">
      <c r="J105" s="220" t="s">
        <v>113</v>
      </c>
      <c r="K105" s="229"/>
      <c r="L105" s="232" t="s">
        <v>139</v>
      </c>
      <c r="M105" s="229"/>
      <c r="N105" s="220"/>
      <c r="O105" s="220"/>
      <c r="P105" s="220"/>
      <c r="Q105" s="220"/>
      <c r="R105" s="220"/>
      <c r="S105" s="220" t="s">
        <v>113</v>
      </c>
      <c r="T105" s="229"/>
      <c r="U105" s="232" t="s">
        <v>139</v>
      </c>
      <c r="V105" s="229"/>
      <c r="W105" s="220"/>
      <c r="X105" s="220"/>
      <c r="Y105" s="220"/>
      <c r="Z105" s="220"/>
    </row>
    <row r="106" spans="10:26" ht="21" customHeight="1">
      <c r="J106" s="220" t="s">
        <v>114</v>
      </c>
      <c r="K106" s="234"/>
      <c r="L106" s="232" t="s">
        <v>139</v>
      </c>
      <c r="M106" s="234"/>
      <c r="N106" s="220"/>
      <c r="O106" s="220"/>
      <c r="P106" s="313"/>
      <c r="Q106" s="313"/>
      <c r="R106" s="220"/>
      <c r="S106" s="220" t="s">
        <v>114</v>
      </c>
      <c r="T106" s="234"/>
      <c r="U106" s="232" t="s">
        <v>139</v>
      </c>
      <c r="V106" s="234"/>
      <c r="W106" s="220"/>
      <c r="X106" s="220"/>
      <c r="Y106" s="313"/>
      <c r="Z106" s="313"/>
    </row>
    <row r="107" spans="10:26" ht="21" customHeight="1">
      <c r="J107" s="220" t="s">
        <v>115</v>
      </c>
      <c r="K107" s="234"/>
      <c r="L107" s="232" t="s">
        <v>139</v>
      </c>
      <c r="M107" s="234"/>
      <c r="N107" s="220"/>
      <c r="O107" s="220"/>
      <c r="P107" s="220" t="s">
        <v>140</v>
      </c>
      <c r="Q107" s="220"/>
      <c r="R107" s="220"/>
      <c r="S107" s="220" t="s">
        <v>115</v>
      </c>
      <c r="T107" s="234"/>
      <c r="U107" s="232" t="s">
        <v>139</v>
      </c>
      <c r="V107" s="234"/>
      <c r="W107" s="220"/>
      <c r="X107" s="220"/>
      <c r="Y107" s="220" t="s">
        <v>140</v>
      </c>
      <c r="Z107" s="220"/>
    </row>
    <row r="108" spans="10:26" ht="21" customHeight="1">
      <c r="J108" s="220" t="s">
        <v>141</v>
      </c>
      <c r="K108" s="234"/>
      <c r="L108" s="232" t="s">
        <v>139</v>
      </c>
      <c r="M108" s="234"/>
      <c r="N108" s="220"/>
      <c r="O108" s="220"/>
      <c r="P108" s="220"/>
      <c r="Q108" s="220"/>
      <c r="R108" s="220"/>
      <c r="S108" s="220" t="s">
        <v>141</v>
      </c>
      <c r="T108" s="234"/>
      <c r="U108" s="232" t="s">
        <v>139</v>
      </c>
      <c r="V108" s="234"/>
      <c r="W108" s="220"/>
      <c r="X108" s="220"/>
      <c r="Y108" s="220"/>
      <c r="Z108" s="220"/>
    </row>
    <row r="109" spans="10:26" ht="21" customHeight="1">
      <c r="J109" s="220" t="s">
        <v>117</v>
      </c>
      <c r="K109" s="234"/>
      <c r="L109" s="232" t="s">
        <v>139</v>
      </c>
      <c r="M109" s="234"/>
      <c r="N109" s="220"/>
      <c r="O109" s="220"/>
      <c r="P109" s="313"/>
      <c r="Q109" s="313"/>
      <c r="R109" s="220"/>
      <c r="S109" s="220" t="s">
        <v>117</v>
      </c>
      <c r="T109" s="234"/>
      <c r="U109" s="232" t="s">
        <v>139</v>
      </c>
      <c r="V109" s="234"/>
      <c r="W109" s="220"/>
      <c r="X109" s="220"/>
      <c r="Y109" s="313"/>
      <c r="Z109" s="313"/>
    </row>
    <row r="110" spans="10:26" ht="21" customHeight="1">
      <c r="J110" s="220" t="s">
        <v>142</v>
      </c>
      <c r="K110" s="234"/>
      <c r="L110" s="232" t="s">
        <v>139</v>
      </c>
      <c r="M110" s="234"/>
      <c r="N110" s="220"/>
      <c r="O110" s="220"/>
      <c r="P110" s="220" t="s">
        <v>143</v>
      </c>
      <c r="Q110" s="220"/>
      <c r="R110" s="220"/>
      <c r="S110" s="220" t="s">
        <v>142</v>
      </c>
      <c r="T110" s="234"/>
      <c r="U110" s="232" t="s">
        <v>139</v>
      </c>
      <c r="V110" s="234"/>
      <c r="W110" s="220"/>
      <c r="X110" s="220"/>
      <c r="Y110" s="220" t="s">
        <v>143</v>
      </c>
      <c r="Z110" s="220"/>
    </row>
    <row r="111" spans="10:26" ht="21" customHeight="1">
      <c r="J111" s="220" t="s">
        <v>144</v>
      </c>
      <c r="K111" s="234"/>
      <c r="L111" s="232" t="s">
        <v>139</v>
      </c>
      <c r="M111" s="234"/>
      <c r="N111" s="220"/>
      <c r="O111" s="220"/>
      <c r="P111" s="220"/>
      <c r="Q111" s="220"/>
      <c r="R111" s="220"/>
      <c r="S111" s="220" t="s">
        <v>144</v>
      </c>
      <c r="T111" s="234"/>
      <c r="U111" s="232" t="s">
        <v>139</v>
      </c>
      <c r="V111" s="234"/>
      <c r="W111" s="220"/>
      <c r="X111" s="220"/>
      <c r="Y111" s="220"/>
      <c r="Z111" s="220"/>
    </row>
    <row r="112" spans="10:26" ht="21" customHeight="1">
      <c r="J112" s="220" t="s">
        <v>145</v>
      </c>
      <c r="K112" s="234"/>
      <c r="L112" s="232" t="s">
        <v>139</v>
      </c>
      <c r="M112" s="234"/>
      <c r="N112" s="220"/>
      <c r="O112" s="220"/>
      <c r="P112" s="313"/>
      <c r="Q112" s="313"/>
      <c r="R112" s="220"/>
      <c r="S112" s="220" t="s">
        <v>145</v>
      </c>
      <c r="T112" s="234"/>
      <c r="U112" s="232" t="s">
        <v>139</v>
      </c>
      <c r="V112" s="234"/>
      <c r="W112" s="220"/>
      <c r="X112" s="220"/>
      <c r="Y112" s="313"/>
      <c r="Z112" s="313"/>
    </row>
    <row r="113" spans="10:26" ht="21" customHeight="1">
      <c r="J113" s="220" t="s">
        <v>146</v>
      </c>
      <c r="K113" s="234"/>
      <c r="L113" s="232" t="s">
        <v>139</v>
      </c>
      <c r="M113" s="234"/>
      <c r="N113" s="220"/>
      <c r="O113" s="220"/>
      <c r="P113" s="220" t="s">
        <v>147</v>
      </c>
      <c r="Q113" s="220"/>
      <c r="R113" s="220"/>
      <c r="S113" s="220" t="s">
        <v>146</v>
      </c>
      <c r="T113" s="234"/>
      <c r="U113" s="232" t="s">
        <v>139</v>
      </c>
      <c r="V113" s="234"/>
      <c r="W113" s="220"/>
      <c r="X113" s="220"/>
      <c r="Y113" s="220" t="s">
        <v>147</v>
      </c>
      <c r="Z113" s="220"/>
    </row>
    <row r="114" spans="10:26" ht="21" customHeight="1">
      <c r="J114" s="220"/>
      <c r="K114" s="220"/>
      <c r="L114" s="232"/>
      <c r="M114" s="220"/>
      <c r="N114" s="220"/>
      <c r="O114" s="220"/>
      <c r="P114" s="220"/>
      <c r="Q114" s="220"/>
      <c r="R114" s="220"/>
      <c r="S114" s="220"/>
      <c r="T114" s="220"/>
      <c r="U114" s="232"/>
      <c r="V114" s="220"/>
      <c r="W114" s="220"/>
      <c r="X114" s="220"/>
      <c r="Y114" s="220"/>
      <c r="Z114" s="220"/>
    </row>
    <row r="115" spans="10:26" ht="21" customHeight="1">
      <c r="J115" s="235"/>
      <c r="K115" s="235"/>
      <c r="L115" s="235"/>
      <c r="M115" s="235"/>
      <c r="N115" s="235"/>
      <c r="O115" s="235"/>
      <c r="P115" s="235"/>
      <c r="Q115" s="235"/>
      <c r="R115" s="220"/>
      <c r="S115" s="235"/>
      <c r="T115" s="235"/>
      <c r="U115" s="235"/>
      <c r="V115" s="235"/>
      <c r="W115" s="235"/>
      <c r="X115" s="235"/>
      <c r="Y115" s="235"/>
      <c r="Z115" s="235"/>
    </row>
    <row r="116" spans="10:26" ht="21" customHeight="1">
      <c r="J116" s="219" t="s">
        <v>133</v>
      </c>
      <c r="K116" s="220"/>
      <c r="L116" s="220"/>
      <c r="M116" s="220"/>
      <c r="N116" s="220"/>
      <c r="O116" s="220"/>
      <c r="P116" s="220"/>
      <c r="Q116" s="220"/>
      <c r="R116" s="220"/>
      <c r="S116" s="219" t="s">
        <v>133</v>
      </c>
      <c r="T116" s="220"/>
      <c r="U116" s="220"/>
      <c r="V116" s="220"/>
      <c r="W116" s="220"/>
      <c r="X116" s="220"/>
      <c r="Y116" s="220"/>
      <c r="Z116" s="220"/>
    </row>
    <row r="117" spans="10:26" ht="21" customHeight="1"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</row>
    <row r="118" spans="10:26" ht="21" customHeight="1">
      <c r="J118" s="220" t="s">
        <v>85</v>
      </c>
      <c r="K118" s="220"/>
      <c r="L118" s="311">
        <f>+$D$3</f>
        <v>0</v>
      </c>
      <c r="M118" s="312"/>
      <c r="N118" s="312"/>
      <c r="O118" s="220"/>
      <c r="P118" s="220"/>
      <c r="Q118" s="220"/>
      <c r="R118" s="220"/>
      <c r="S118" s="220" t="s">
        <v>85</v>
      </c>
      <c r="T118" s="220"/>
      <c r="U118" s="311">
        <f>+$D$3</f>
        <v>0</v>
      </c>
      <c r="V118" s="312"/>
      <c r="W118" s="312"/>
      <c r="X118" s="220"/>
      <c r="Y118" s="220"/>
      <c r="Z118" s="220"/>
    </row>
    <row r="119" spans="10:26" ht="21" customHeight="1"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</row>
    <row r="120" spans="10:26" ht="21" customHeight="1">
      <c r="J120" s="220" t="s">
        <v>134</v>
      </c>
      <c r="K120" s="220"/>
      <c r="L120" s="313">
        <f>+$D$1</f>
      </c>
      <c r="M120" s="313"/>
      <c r="N120" s="313"/>
      <c r="O120" s="313"/>
      <c r="P120" s="313"/>
      <c r="Q120" s="220"/>
      <c r="R120" s="220"/>
      <c r="S120" s="220" t="s">
        <v>134</v>
      </c>
      <c r="T120" s="220"/>
      <c r="U120" s="313">
        <f>+$D$1</f>
      </c>
      <c r="V120" s="313"/>
      <c r="W120" s="313"/>
      <c r="X120" s="313"/>
      <c r="Y120" s="313"/>
      <c r="Z120" s="220"/>
    </row>
    <row r="121" spans="10:26" ht="21" customHeight="1"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</row>
    <row r="122" spans="10:26" ht="21" customHeight="1">
      <c r="J122" s="220" t="s">
        <v>136</v>
      </c>
      <c r="K122" s="220"/>
      <c r="L122" s="313" t="str">
        <f>+$D$2</f>
        <v>ei vahv. parvo 33 -&gt; pisteet 24-12-6-3</v>
      </c>
      <c r="M122" s="313"/>
      <c r="N122" s="228" t="s">
        <v>4</v>
      </c>
      <c r="O122" s="220"/>
      <c r="P122" s="229"/>
      <c r="Q122" s="220"/>
      <c r="R122" s="220"/>
      <c r="S122" s="220" t="s">
        <v>136</v>
      </c>
      <c r="T122" s="220"/>
      <c r="U122" s="313" t="str">
        <f>+$D$2</f>
        <v>ei vahv. parvo 33 -&gt; pisteet 24-12-6-3</v>
      </c>
      <c r="V122" s="313"/>
      <c r="W122" s="228" t="s">
        <v>4</v>
      </c>
      <c r="X122" s="220"/>
      <c r="Y122" s="230"/>
      <c r="Z122" s="220"/>
    </row>
    <row r="123" spans="10:26" ht="21" customHeight="1"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</row>
    <row r="124" spans="10:26" ht="21" customHeight="1">
      <c r="J124" s="313" t="str">
        <f>+C18</f>
        <v>Jukka Filen</v>
      </c>
      <c r="K124" s="313"/>
      <c r="L124" s="313"/>
      <c r="M124" s="313"/>
      <c r="N124" s="231" t="s">
        <v>128</v>
      </c>
      <c r="O124" s="232"/>
      <c r="P124" s="313">
        <f>+C19</f>
        <v>0</v>
      </c>
      <c r="Q124" s="313"/>
      <c r="R124" s="220"/>
      <c r="S124" s="313">
        <f>+C20</f>
        <v>0</v>
      </c>
      <c r="T124" s="313"/>
      <c r="U124" s="313"/>
      <c r="V124" s="313"/>
      <c r="W124" s="231" t="s">
        <v>128</v>
      </c>
      <c r="X124" s="232"/>
      <c r="Y124" s="313" t="str">
        <f>+C21</f>
        <v>Samuli Haverinen</v>
      </c>
      <c r="Z124" s="313"/>
    </row>
    <row r="125" spans="10:26" ht="21" customHeight="1">
      <c r="J125" s="220" t="s">
        <v>8</v>
      </c>
      <c r="K125" s="220"/>
      <c r="L125" s="220"/>
      <c r="M125" s="220"/>
      <c r="N125" s="220"/>
      <c r="O125" s="220"/>
      <c r="P125" s="220" t="s">
        <v>8</v>
      </c>
      <c r="Q125" s="220"/>
      <c r="R125" s="220"/>
      <c r="S125" s="220" t="s">
        <v>8</v>
      </c>
      <c r="T125" s="220"/>
      <c r="U125" s="220"/>
      <c r="V125" s="220"/>
      <c r="W125" s="220"/>
      <c r="X125" s="220"/>
      <c r="Y125" s="220" t="s">
        <v>8</v>
      </c>
      <c r="Z125" s="220"/>
    </row>
    <row r="126" spans="10:26" ht="21" customHeight="1"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</row>
    <row r="127" spans="10:26" ht="21" customHeight="1">
      <c r="J127" s="313" t="str">
        <f>+D18</f>
        <v>HäKi</v>
      </c>
      <c r="K127" s="313"/>
      <c r="L127" s="313"/>
      <c r="M127" s="313"/>
      <c r="N127" s="220"/>
      <c r="O127" s="220"/>
      <c r="P127" s="313">
        <f>+D19</f>
        <v>0</v>
      </c>
      <c r="Q127" s="313"/>
      <c r="R127" s="220"/>
      <c r="S127" s="313">
        <f>+D20</f>
        <v>0</v>
      </c>
      <c r="T127" s="313"/>
      <c r="U127" s="313"/>
      <c r="V127" s="313"/>
      <c r="W127" s="220"/>
      <c r="X127" s="220"/>
      <c r="Y127" s="313" t="str">
        <f>+D21</f>
        <v>TuPy</v>
      </c>
      <c r="Z127" s="313"/>
    </row>
    <row r="128" spans="10:26" ht="21" customHeight="1">
      <c r="J128" s="220" t="s">
        <v>0</v>
      </c>
      <c r="K128" s="220"/>
      <c r="L128" s="220"/>
      <c r="M128" s="220"/>
      <c r="N128" s="220"/>
      <c r="O128" s="220"/>
      <c r="P128" s="220" t="s">
        <v>0</v>
      </c>
      <c r="Q128" s="220"/>
      <c r="R128" s="220"/>
      <c r="S128" s="220" t="s">
        <v>0</v>
      </c>
      <c r="T128" s="220"/>
      <c r="U128" s="220"/>
      <c r="V128" s="220"/>
      <c r="W128" s="220"/>
      <c r="X128" s="220"/>
      <c r="Y128" s="220" t="s">
        <v>0</v>
      </c>
      <c r="Z128" s="220"/>
    </row>
    <row r="129" spans="10:26" ht="21" customHeight="1"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</row>
    <row r="130" spans="10:26" ht="21" customHeight="1">
      <c r="J130" s="220" t="s">
        <v>113</v>
      </c>
      <c r="K130" s="229"/>
      <c r="L130" s="232" t="s">
        <v>139</v>
      </c>
      <c r="M130" s="229"/>
      <c r="N130" s="220"/>
      <c r="O130" s="220"/>
      <c r="P130" s="220"/>
      <c r="Q130" s="220"/>
      <c r="R130" s="220"/>
      <c r="S130" s="220" t="s">
        <v>113</v>
      </c>
      <c r="T130" s="229"/>
      <c r="U130" s="232" t="s">
        <v>139</v>
      </c>
      <c r="V130" s="229"/>
      <c r="W130" s="220"/>
      <c r="X130" s="220"/>
      <c r="Y130" s="220"/>
      <c r="Z130" s="220"/>
    </row>
    <row r="131" spans="10:26" ht="21" customHeight="1">
      <c r="J131" s="220" t="s">
        <v>114</v>
      </c>
      <c r="K131" s="234"/>
      <c r="L131" s="232" t="s">
        <v>139</v>
      </c>
      <c r="M131" s="234"/>
      <c r="N131" s="220"/>
      <c r="O131" s="220"/>
      <c r="P131" s="313"/>
      <c r="Q131" s="313"/>
      <c r="R131" s="220"/>
      <c r="S131" s="220" t="s">
        <v>114</v>
      </c>
      <c r="T131" s="234"/>
      <c r="U131" s="232" t="s">
        <v>139</v>
      </c>
      <c r="V131" s="234"/>
      <c r="W131" s="220"/>
      <c r="X131" s="220"/>
      <c r="Y131" s="313"/>
      <c r="Z131" s="313"/>
    </row>
    <row r="132" spans="10:26" ht="21" customHeight="1">
      <c r="J132" s="220" t="s">
        <v>115</v>
      </c>
      <c r="K132" s="234"/>
      <c r="L132" s="232" t="s">
        <v>139</v>
      </c>
      <c r="M132" s="234"/>
      <c r="N132" s="220"/>
      <c r="O132" s="220"/>
      <c r="P132" s="220" t="s">
        <v>140</v>
      </c>
      <c r="Q132" s="220"/>
      <c r="R132" s="220"/>
      <c r="S132" s="220" t="s">
        <v>115</v>
      </c>
      <c r="T132" s="234"/>
      <c r="U132" s="232" t="s">
        <v>139</v>
      </c>
      <c r="V132" s="234"/>
      <c r="W132" s="220"/>
      <c r="X132" s="220"/>
      <c r="Y132" s="220" t="s">
        <v>140</v>
      </c>
      <c r="Z132" s="220"/>
    </row>
    <row r="133" spans="10:26" ht="21" customHeight="1">
      <c r="J133" s="220" t="s">
        <v>141</v>
      </c>
      <c r="K133" s="234"/>
      <c r="L133" s="232" t="s">
        <v>139</v>
      </c>
      <c r="M133" s="234"/>
      <c r="N133" s="220"/>
      <c r="O133" s="220"/>
      <c r="P133" s="220"/>
      <c r="Q133" s="220"/>
      <c r="R133" s="220"/>
      <c r="S133" s="220" t="s">
        <v>141</v>
      </c>
      <c r="T133" s="234"/>
      <c r="U133" s="232" t="s">
        <v>139</v>
      </c>
      <c r="V133" s="234"/>
      <c r="W133" s="220"/>
      <c r="X133" s="220"/>
      <c r="Y133" s="220"/>
      <c r="Z133" s="220"/>
    </row>
    <row r="134" spans="10:26" ht="21" customHeight="1">
      <c r="J134" s="220" t="s">
        <v>117</v>
      </c>
      <c r="K134" s="234"/>
      <c r="L134" s="232" t="s">
        <v>139</v>
      </c>
      <c r="M134" s="234"/>
      <c r="N134" s="220"/>
      <c r="O134" s="220"/>
      <c r="P134" s="313"/>
      <c r="Q134" s="313"/>
      <c r="R134" s="220"/>
      <c r="S134" s="220" t="s">
        <v>117</v>
      </c>
      <c r="T134" s="234"/>
      <c r="U134" s="232" t="s">
        <v>139</v>
      </c>
      <c r="V134" s="234"/>
      <c r="W134" s="220"/>
      <c r="X134" s="220"/>
      <c r="Y134" s="313"/>
      <c r="Z134" s="313"/>
    </row>
    <row r="135" spans="10:26" ht="21" customHeight="1">
      <c r="J135" s="220" t="s">
        <v>142</v>
      </c>
      <c r="K135" s="234"/>
      <c r="L135" s="232" t="s">
        <v>139</v>
      </c>
      <c r="M135" s="234"/>
      <c r="N135" s="220"/>
      <c r="O135" s="220"/>
      <c r="P135" s="220" t="s">
        <v>143</v>
      </c>
      <c r="Q135" s="220"/>
      <c r="R135" s="220"/>
      <c r="S135" s="220" t="s">
        <v>142</v>
      </c>
      <c r="T135" s="234"/>
      <c r="U135" s="232" t="s">
        <v>139</v>
      </c>
      <c r="V135" s="234"/>
      <c r="W135" s="220"/>
      <c r="X135" s="220"/>
      <c r="Y135" s="220" t="s">
        <v>143</v>
      </c>
      <c r="Z135" s="220"/>
    </row>
    <row r="136" spans="10:26" ht="21" customHeight="1">
      <c r="J136" s="220" t="s">
        <v>144</v>
      </c>
      <c r="K136" s="234"/>
      <c r="L136" s="232" t="s">
        <v>139</v>
      </c>
      <c r="M136" s="234"/>
      <c r="N136" s="220"/>
      <c r="O136" s="220"/>
      <c r="P136" s="220"/>
      <c r="Q136" s="220"/>
      <c r="R136" s="220"/>
      <c r="S136" s="220" t="s">
        <v>144</v>
      </c>
      <c r="T136" s="234"/>
      <c r="U136" s="232" t="s">
        <v>139</v>
      </c>
      <c r="V136" s="234"/>
      <c r="W136" s="220"/>
      <c r="X136" s="220"/>
      <c r="Y136" s="220"/>
      <c r="Z136" s="220"/>
    </row>
    <row r="137" spans="10:26" ht="21" customHeight="1">
      <c r="J137" s="220" t="s">
        <v>145</v>
      </c>
      <c r="K137" s="234"/>
      <c r="L137" s="232" t="s">
        <v>139</v>
      </c>
      <c r="M137" s="234"/>
      <c r="N137" s="220"/>
      <c r="O137" s="220"/>
      <c r="P137" s="313"/>
      <c r="Q137" s="313"/>
      <c r="R137" s="220"/>
      <c r="S137" s="220" t="s">
        <v>145</v>
      </c>
      <c r="T137" s="234"/>
      <c r="U137" s="232" t="s">
        <v>139</v>
      </c>
      <c r="V137" s="234"/>
      <c r="W137" s="220"/>
      <c r="X137" s="220"/>
      <c r="Y137" s="313"/>
      <c r="Z137" s="313"/>
    </row>
    <row r="138" spans="10:26" ht="21" customHeight="1">
      <c r="J138" s="220" t="s">
        <v>146</v>
      </c>
      <c r="K138" s="234"/>
      <c r="L138" s="232" t="s">
        <v>139</v>
      </c>
      <c r="M138" s="234"/>
      <c r="N138" s="220"/>
      <c r="O138" s="220"/>
      <c r="P138" s="220" t="s">
        <v>147</v>
      </c>
      <c r="Q138" s="220"/>
      <c r="R138" s="220"/>
      <c r="S138" s="220" t="s">
        <v>146</v>
      </c>
      <c r="T138" s="234"/>
      <c r="U138" s="232" t="s">
        <v>139</v>
      </c>
      <c r="V138" s="234"/>
      <c r="W138" s="220"/>
      <c r="X138" s="220"/>
      <c r="Y138" s="220" t="s">
        <v>147</v>
      </c>
      <c r="Z138" s="220"/>
    </row>
    <row r="139" spans="10:26" ht="21" customHeight="1"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</row>
    <row r="140" spans="10:26" ht="21" customHeight="1">
      <c r="J140" s="235"/>
      <c r="K140" s="235"/>
      <c r="L140" s="235"/>
      <c r="M140" s="235"/>
      <c r="N140" s="235"/>
      <c r="O140" s="235"/>
      <c r="P140" s="235"/>
      <c r="Q140" s="235"/>
      <c r="R140" s="220"/>
      <c r="S140" s="235"/>
      <c r="T140" s="235"/>
      <c r="U140" s="235"/>
      <c r="V140" s="235"/>
      <c r="W140" s="235"/>
      <c r="X140" s="235"/>
      <c r="Y140" s="235"/>
      <c r="Z140" s="235"/>
    </row>
    <row r="141" spans="10:26" ht="21" customHeight="1">
      <c r="J141" s="219" t="s">
        <v>133</v>
      </c>
      <c r="K141" s="220"/>
      <c r="L141" s="220"/>
      <c r="M141" s="220"/>
      <c r="N141" s="220"/>
      <c r="O141" s="220"/>
      <c r="P141" s="220"/>
      <c r="Q141" s="220"/>
      <c r="R141" s="220"/>
      <c r="S141" s="219" t="s">
        <v>133</v>
      </c>
      <c r="T141" s="220"/>
      <c r="U141" s="220"/>
      <c r="V141" s="220"/>
      <c r="W141" s="220"/>
      <c r="X141" s="220"/>
      <c r="Y141" s="220"/>
      <c r="Z141" s="220"/>
    </row>
    <row r="142" spans="10:26" ht="21" customHeight="1"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</row>
    <row r="143" spans="10:26" ht="21" customHeight="1">
      <c r="J143" s="220" t="s">
        <v>85</v>
      </c>
      <c r="K143" s="220"/>
      <c r="L143" s="311">
        <f>+$D$3</f>
        <v>0</v>
      </c>
      <c r="M143" s="312"/>
      <c r="N143" s="312"/>
      <c r="O143" s="220"/>
      <c r="P143" s="220"/>
      <c r="Q143" s="220"/>
      <c r="R143" s="220"/>
      <c r="S143" s="220" t="s">
        <v>85</v>
      </c>
      <c r="T143" s="220"/>
      <c r="U143" s="311">
        <f>+$D$3</f>
        <v>0</v>
      </c>
      <c r="V143" s="312"/>
      <c r="W143" s="312"/>
      <c r="X143" s="220"/>
      <c r="Y143" s="220"/>
      <c r="Z143" s="220"/>
    </row>
    <row r="144" spans="10:26" ht="21" customHeight="1"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</row>
    <row r="145" spans="10:26" ht="21" customHeight="1">
      <c r="J145" s="220" t="s">
        <v>134</v>
      </c>
      <c r="K145" s="220"/>
      <c r="L145" s="313">
        <f>+$D$1</f>
      </c>
      <c r="M145" s="313"/>
      <c r="N145" s="313"/>
      <c r="O145" s="313"/>
      <c r="P145" s="313"/>
      <c r="Q145" s="220"/>
      <c r="R145" s="220"/>
      <c r="S145" s="220" t="s">
        <v>134</v>
      </c>
      <c r="T145" s="220"/>
      <c r="U145" s="313">
        <f>+$D$1</f>
      </c>
      <c r="V145" s="313"/>
      <c r="W145" s="313"/>
      <c r="X145" s="313"/>
      <c r="Y145" s="313"/>
      <c r="Z145" s="220"/>
    </row>
    <row r="146" spans="10:26" ht="21" customHeight="1"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</row>
    <row r="147" spans="10:26" ht="21" customHeight="1">
      <c r="J147" s="220" t="s">
        <v>136</v>
      </c>
      <c r="K147" s="220"/>
      <c r="L147" s="313" t="str">
        <f>+$D$2</f>
        <v>ei vahv. parvo 33 -&gt; pisteet 24-12-6-3</v>
      </c>
      <c r="M147" s="313"/>
      <c r="N147" s="228" t="s">
        <v>4</v>
      </c>
      <c r="O147" s="220"/>
      <c r="P147" s="229"/>
      <c r="Q147" s="220"/>
      <c r="R147" s="220"/>
      <c r="S147" s="220" t="s">
        <v>136</v>
      </c>
      <c r="T147" s="220"/>
      <c r="U147" s="313" t="str">
        <f>+$D$2</f>
        <v>ei vahv. parvo 33 -&gt; pisteet 24-12-6-3</v>
      </c>
      <c r="V147" s="313"/>
      <c r="W147" s="228" t="s">
        <v>4</v>
      </c>
      <c r="X147" s="220"/>
      <c r="Y147" s="230"/>
      <c r="Z147" s="220"/>
    </row>
    <row r="148" spans="10:26" ht="21" customHeight="1"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</row>
    <row r="149" spans="10:26" ht="21" customHeight="1">
      <c r="J149" s="313" t="str">
        <f>+C23</f>
        <v>Lauri Oja</v>
      </c>
      <c r="K149" s="313"/>
      <c r="L149" s="313"/>
      <c r="M149" s="313"/>
      <c r="N149" s="231" t="s">
        <v>128</v>
      </c>
      <c r="O149" s="232"/>
      <c r="P149" s="313">
        <f>+C24</f>
      </c>
      <c r="Q149" s="313"/>
      <c r="R149" s="220"/>
      <c r="S149" s="313">
        <f>+C25</f>
      </c>
      <c r="T149" s="313"/>
      <c r="U149" s="313"/>
      <c r="V149" s="313"/>
      <c r="W149" s="231" t="s">
        <v>128</v>
      </c>
      <c r="X149" s="232"/>
      <c r="Y149" s="313" t="str">
        <f>+C26</f>
        <v>Heikki Laaksonen </v>
      </c>
      <c r="Z149" s="313"/>
    </row>
    <row r="150" spans="10:26" ht="21" customHeight="1">
      <c r="J150" s="220" t="s">
        <v>8</v>
      </c>
      <c r="K150" s="220"/>
      <c r="L150" s="220"/>
      <c r="M150" s="220"/>
      <c r="N150" s="220"/>
      <c r="O150" s="220"/>
      <c r="P150" s="220" t="s">
        <v>8</v>
      </c>
      <c r="Q150" s="220"/>
      <c r="R150" s="220"/>
      <c r="S150" s="220" t="s">
        <v>8</v>
      </c>
      <c r="T150" s="220"/>
      <c r="U150" s="220"/>
      <c r="V150" s="220"/>
      <c r="W150" s="220"/>
      <c r="X150" s="220"/>
      <c r="Y150" s="220" t="s">
        <v>8</v>
      </c>
      <c r="Z150" s="220"/>
    </row>
    <row r="151" spans="10:26" ht="21" customHeight="1"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</row>
    <row r="152" spans="10:26" ht="21" customHeight="1">
      <c r="J152" s="313" t="str">
        <f>+D23</f>
        <v>TuPy</v>
      </c>
      <c r="K152" s="313"/>
      <c r="L152" s="313"/>
      <c r="M152" s="313"/>
      <c r="N152" s="220"/>
      <c r="O152" s="220"/>
      <c r="P152" s="313">
        <f>+D24</f>
      </c>
      <c r="Q152" s="313"/>
      <c r="R152" s="220"/>
      <c r="S152" s="313">
        <f>+D25</f>
      </c>
      <c r="T152" s="313"/>
      <c r="U152" s="313"/>
      <c r="V152" s="313"/>
      <c r="W152" s="220"/>
      <c r="X152" s="220"/>
      <c r="Y152" s="313" t="str">
        <f>+D26</f>
        <v>UU</v>
      </c>
      <c r="Z152" s="313"/>
    </row>
    <row r="153" spans="10:26" ht="21" customHeight="1">
      <c r="J153" s="220" t="s">
        <v>0</v>
      </c>
      <c r="K153" s="220"/>
      <c r="L153" s="220"/>
      <c r="M153" s="220"/>
      <c r="N153" s="220"/>
      <c r="O153" s="220"/>
      <c r="P153" s="220" t="s">
        <v>0</v>
      </c>
      <c r="Q153" s="220"/>
      <c r="R153" s="220"/>
      <c r="S153" s="220" t="s">
        <v>0</v>
      </c>
      <c r="T153" s="220"/>
      <c r="U153" s="220"/>
      <c r="V153" s="220"/>
      <c r="W153" s="220"/>
      <c r="X153" s="220"/>
      <c r="Y153" s="220" t="s">
        <v>0</v>
      </c>
      <c r="Z153" s="220"/>
    </row>
    <row r="154" spans="10:26" ht="21" customHeight="1"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</row>
    <row r="155" spans="10:26" ht="21" customHeight="1">
      <c r="J155" s="220" t="s">
        <v>113</v>
      </c>
      <c r="K155" s="229"/>
      <c r="L155" s="232" t="s">
        <v>139</v>
      </c>
      <c r="M155" s="229"/>
      <c r="N155" s="220"/>
      <c r="O155" s="220"/>
      <c r="P155" s="220"/>
      <c r="Q155" s="220"/>
      <c r="R155" s="220"/>
      <c r="S155" s="220" t="s">
        <v>113</v>
      </c>
      <c r="T155" s="229"/>
      <c r="U155" s="232" t="s">
        <v>139</v>
      </c>
      <c r="V155" s="229"/>
      <c r="W155" s="220"/>
      <c r="X155" s="220"/>
      <c r="Y155" s="220"/>
      <c r="Z155" s="220"/>
    </row>
    <row r="156" spans="10:26" ht="21" customHeight="1">
      <c r="J156" s="220" t="s">
        <v>114</v>
      </c>
      <c r="K156" s="234"/>
      <c r="L156" s="232" t="s">
        <v>139</v>
      </c>
      <c r="M156" s="234"/>
      <c r="N156" s="220"/>
      <c r="O156" s="220"/>
      <c r="P156" s="313"/>
      <c r="Q156" s="313"/>
      <c r="R156" s="220"/>
      <c r="S156" s="220" t="s">
        <v>114</v>
      </c>
      <c r="T156" s="234"/>
      <c r="U156" s="232" t="s">
        <v>139</v>
      </c>
      <c r="V156" s="234"/>
      <c r="W156" s="220"/>
      <c r="X156" s="220"/>
      <c r="Y156" s="313"/>
      <c r="Z156" s="313"/>
    </row>
    <row r="157" spans="10:26" ht="21" customHeight="1">
      <c r="J157" s="220" t="s">
        <v>115</v>
      </c>
      <c r="K157" s="234"/>
      <c r="L157" s="232" t="s">
        <v>139</v>
      </c>
      <c r="M157" s="234"/>
      <c r="N157" s="220"/>
      <c r="O157" s="220"/>
      <c r="P157" s="220" t="s">
        <v>140</v>
      </c>
      <c r="Q157" s="220"/>
      <c r="R157" s="220"/>
      <c r="S157" s="220" t="s">
        <v>115</v>
      </c>
      <c r="T157" s="234"/>
      <c r="U157" s="232" t="s">
        <v>139</v>
      </c>
      <c r="V157" s="234"/>
      <c r="W157" s="220"/>
      <c r="X157" s="220"/>
      <c r="Y157" s="220" t="s">
        <v>140</v>
      </c>
      <c r="Z157" s="220"/>
    </row>
    <row r="158" spans="10:26" ht="21" customHeight="1">
      <c r="J158" s="220" t="s">
        <v>141</v>
      </c>
      <c r="K158" s="234"/>
      <c r="L158" s="232" t="s">
        <v>139</v>
      </c>
      <c r="M158" s="234"/>
      <c r="N158" s="220"/>
      <c r="O158" s="220"/>
      <c r="P158" s="220"/>
      <c r="Q158" s="220"/>
      <c r="R158" s="220"/>
      <c r="S158" s="220" t="s">
        <v>141</v>
      </c>
      <c r="T158" s="234"/>
      <c r="U158" s="232" t="s">
        <v>139</v>
      </c>
      <c r="V158" s="234"/>
      <c r="W158" s="220"/>
      <c r="X158" s="220"/>
      <c r="Y158" s="220"/>
      <c r="Z158" s="220"/>
    </row>
    <row r="159" spans="10:26" ht="21" customHeight="1">
      <c r="J159" s="220" t="s">
        <v>117</v>
      </c>
      <c r="K159" s="234"/>
      <c r="L159" s="232" t="s">
        <v>139</v>
      </c>
      <c r="M159" s="234"/>
      <c r="N159" s="220"/>
      <c r="O159" s="220"/>
      <c r="P159" s="313"/>
      <c r="Q159" s="313"/>
      <c r="R159" s="220"/>
      <c r="S159" s="220" t="s">
        <v>117</v>
      </c>
      <c r="T159" s="234"/>
      <c r="U159" s="232" t="s">
        <v>139</v>
      </c>
      <c r="V159" s="234"/>
      <c r="W159" s="220"/>
      <c r="X159" s="220"/>
      <c r="Y159" s="313"/>
      <c r="Z159" s="313"/>
    </row>
    <row r="160" spans="10:26" ht="21" customHeight="1">
      <c r="J160" s="220" t="s">
        <v>142</v>
      </c>
      <c r="K160" s="234"/>
      <c r="L160" s="232" t="s">
        <v>139</v>
      </c>
      <c r="M160" s="234"/>
      <c r="N160" s="220"/>
      <c r="O160" s="220"/>
      <c r="P160" s="220" t="s">
        <v>143</v>
      </c>
      <c r="Q160" s="220"/>
      <c r="R160" s="220"/>
      <c r="S160" s="220" t="s">
        <v>142</v>
      </c>
      <c r="T160" s="234"/>
      <c r="U160" s="232" t="s">
        <v>139</v>
      </c>
      <c r="V160" s="234"/>
      <c r="W160" s="220"/>
      <c r="X160" s="220"/>
      <c r="Y160" s="220" t="s">
        <v>143</v>
      </c>
      <c r="Z160" s="220"/>
    </row>
    <row r="161" spans="10:26" ht="21" customHeight="1">
      <c r="J161" s="220" t="s">
        <v>144</v>
      </c>
      <c r="K161" s="234"/>
      <c r="L161" s="232" t="s">
        <v>139</v>
      </c>
      <c r="M161" s="234"/>
      <c r="N161" s="220"/>
      <c r="O161" s="220"/>
      <c r="P161" s="220"/>
      <c r="Q161" s="220"/>
      <c r="R161" s="220"/>
      <c r="S161" s="220" t="s">
        <v>144</v>
      </c>
      <c r="T161" s="234"/>
      <c r="U161" s="232" t="s">
        <v>139</v>
      </c>
      <c r="V161" s="234"/>
      <c r="W161" s="220"/>
      <c r="X161" s="220"/>
      <c r="Y161" s="220"/>
      <c r="Z161" s="220"/>
    </row>
    <row r="162" spans="10:26" ht="21" customHeight="1">
      <c r="J162" s="220" t="s">
        <v>145</v>
      </c>
      <c r="K162" s="234"/>
      <c r="L162" s="232" t="s">
        <v>139</v>
      </c>
      <c r="M162" s="234"/>
      <c r="N162" s="220"/>
      <c r="O162" s="220"/>
      <c r="P162" s="313"/>
      <c r="Q162" s="313"/>
      <c r="R162" s="220"/>
      <c r="S162" s="220" t="s">
        <v>145</v>
      </c>
      <c r="T162" s="234"/>
      <c r="U162" s="232" t="s">
        <v>139</v>
      </c>
      <c r="V162" s="234"/>
      <c r="W162" s="220"/>
      <c r="X162" s="220"/>
      <c r="Y162" s="313"/>
      <c r="Z162" s="313"/>
    </row>
    <row r="163" spans="10:26" ht="21" customHeight="1">
      <c r="J163" s="220" t="s">
        <v>146</v>
      </c>
      <c r="K163" s="234"/>
      <c r="L163" s="232" t="s">
        <v>139</v>
      </c>
      <c r="M163" s="234"/>
      <c r="N163" s="220"/>
      <c r="O163" s="220"/>
      <c r="P163" s="220" t="s">
        <v>147</v>
      </c>
      <c r="Q163" s="220"/>
      <c r="R163" s="220"/>
      <c r="S163" s="220" t="s">
        <v>146</v>
      </c>
      <c r="T163" s="234"/>
      <c r="U163" s="232" t="s">
        <v>139</v>
      </c>
      <c r="V163" s="234"/>
      <c r="W163" s="220"/>
      <c r="X163" s="220"/>
      <c r="Y163" s="220" t="s">
        <v>147</v>
      </c>
      <c r="Z163" s="220"/>
    </row>
    <row r="164" spans="10:26" ht="21" customHeight="1">
      <c r="J164" s="220"/>
      <c r="K164" s="220"/>
      <c r="L164" s="232"/>
      <c r="M164" s="220"/>
      <c r="N164" s="220"/>
      <c r="O164" s="220"/>
      <c r="P164" s="220"/>
      <c r="Q164" s="220"/>
      <c r="R164" s="220"/>
      <c r="S164" s="220"/>
      <c r="T164" s="220"/>
      <c r="U164" s="232"/>
      <c r="V164" s="220"/>
      <c r="W164" s="220"/>
      <c r="X164" s="220"/>
      <c r="Y164" s="220"/>
      <c r="Z164" s="220"/>
    </row>
    <row r="165" spans="10:26" ht="21" customHeight="1">
      <c r="J165" s="235"/>
      <c r="K165" s="235"/>
      <c r="L165" s="235"/>
      <c r="M165" s="235"/>
      <c r="N165" s="235"/>
      <c r="O165" s="235"/>
      <c r="P165" s="235"/>
      <c r="Q165" s="235"/>
      <c r="R165" s="220"/>
      <c r="S165" s="235"/>
      <c r="T165" s="235"/>
      <c r="U165" s="235"/>
      <c r="V165" s="235"/>
      <c r="W165" s="235"/>
      <c r="X165" s="235"/>
      <c r="Y165" s="235"/>
      <c r="Z165" s="235"/>
    </row>
    <row r="166" spans="10:26" ht="21" customHeight="1">
      <c r="J166" s="219" t="s">
        <v>133</v>
      </c>
      <c r="K166" s="220"/>
      <c r="L166" s="220"/>
      <c r="M166" s="220"/>
      <c r="N166" s="220"/>
      <c r="O166" s="220"/>
      <c r="P166" s="220"/>
      <c r="Q166" s="220"/>
      <c r="R166" s="220"/>
      <c r="S166" s="219" t="s">
        <v>133</v>
      </c>
      <c r="T166" s="220"/>
      <c r="U166" s="220"/>
      <c r="V166" s="220"/>
      <c r="W166" s="220"/>
      <c r="X166" s="220"/>
      <c r="Y166" s="220"/>
      <c r="Z166" s="220"/>
    </row>
    <row r="167" spans="10:26" ht="21" customHeight="1"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</row>
    <row r="168" spans="10:26" ht="21" customHeight="1">
      <c r="J168" s="220" t="s">
        <v>85</v>
      </c>
      <c r="K168" s="220"/>
      <c r="L168" s="311">
        <f>+$D$3</f>
        <v>0</v>
      </c>
      <c r="M168" s="312"/>
      <c r="N168" s="312"/>
      <c r="O168" s="220"/>
      <c r="P168" s="220"/>
      <c r="Q168" s="220"/>
      <c r="R168" s="220"/>
      <c r="S168" s="220" t="s">
        <v>85</v>
      </c>
      <c r="T168" s="220"/>
      <c r="U168" s="311">
        <f>+$D$3</f>
        <v>0</v>
      </c>
      <c r="V168" s="312"/>
      <c r="W168" s="312"/>
      <c r="X168" s="220"/>
      <c r="Y168" s="220"/>
      <c r="Z168" s="220"/>
    </row>
    <row r="169" spans="10:26" ht="21" customHeight="1"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</row>
    <row r="170" spans="10:26" ht="21" customHeight="1">
      <c r="J170" s="220" t="s">
        <v>134</v>
      </c>
      <c r="K170" s="220"/>
      <c r="L170" s="313">
        <f>+$D$1</f>
      </c>
      <c r="M170" s="313"/>
      <c r="N170" s="313"/>
      <c r="O170" s="313"/>
      <c r="P170" s="313"/>
      <c r="Q170" s="220"/>
      <c r="R170" s="220"/>
      <c r="S170" s="220" t="s">
        <v>134</v>
      </c>
      <c r="T170" s="220"/>
      <c r="U170" s="313">
        <f>+$D$1</f>
      </c>
      <c r="V170" s="313"/>
      <c r="W170" s="313"/>
      <c r="X170" s="313"/>
      <c r="Y170" s="313"/>
      <c r="Z170" s="220"/>
    </row>
    <row r="171" spans="10:26" ht="21" customHeight="1"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</row>
    <row r="172" spans="10:26" ht="21" customHeight="1">
      <c r="J172" s="220" t="s">
        <v>136</v>
      </c>
      <c r="K172" s="220"/>
      <c r="L172" s="313" t="str">
        <f>+$D$2</f>
        <v>ei vahv. parvo 33 -&gt; pisteet 24-12-6-3</v>
      </c>
      <c r="M172" s="313"/>
      <c r="N172" s="228" t="s">
        <v>4</v>
      </c>
      <c r="O172" s="220"/>
      <c r="P172" s="229"/>
      <c r="Q172" s="220"/>
      <c r="R172" s="220"/>
      <c r="S172" s="220" t="s">
        <v>136</v>
      </c>
      <c r="T172" s="220"/>
      <c r="U172" s="313" t="str">
        <f>+$D$2</f>
        <v>ei vahv. parvo 33 -&gt; pisteet 24-12-6-3</v>
      </c>
      <c r="V172" s="313"/>
      <c r="W172" s="228" t="s">
        <v>4</v>
      </c>
      <c r="X172" s="220"/>
      <c r="Y172" s="230"/>
      <c r="Z172" s="220"/>
    </row>
    <row r="173" spans="10:26" ht="21" customHeight="1"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</row>
    <row r="174" spans="10:26" ht="21" customHeight="1">
      <c r="J174" s="313" t="str">
        <f>+C27</f>
        <v>Jaime Rodriguez</v>
      </c>
      <c r="K174" s="313"/>
      <c r="L174" s="313"/>
      <c r="M174" s="313"/>
      <c r="N174" s="231" t="s">
        <v>128</v>
      </c>
      <c r="O174" s="232"/>
      <c r="P174" s="313" t="str">
        <f>+C28</f>
        <v>Mikael Frejborg</v>
      </c>
      <c r="Q174" s="313"/>
      <c r="R174" s="220"/>
      <c r="S174" s="313">
        <f>+C29</f>
      </c>
      <c r="T174" s="313"/>
      <c r="U174" s="313"/>
      <c r="V174" s="313"/>
      <c r="W174" s="231" t="s">
        <v>128</v>
      </c>
      <c r="X174" s="232"/>
      <c r="Y174" s="313" t="str">
        <f>+C30</f>
        <v>Jyri Valtakoski</v>
      </c>
      <c r="Z174" s="313"/>
    </row>
    <row r="175" spans="10:26" ht="21" customHeight="1">
      <c r="J175" s="220" t="s">
        <v>8</v>
      </c>
      <c r="K175" s="220"/>
      <c r="L175" s="220"/>
      <c r="M175" s="220"/>
      <c r="N175" s="220"/>
      <c r="O175" s="220"/>
      <c r="P175" s="220" t="s">
        <v>8</v>
      </c>
      <c r="Q175" s="220"/>
      <c r="R175" s="220"/>
      <c r="S175" s="220" t="s">
        <v>8</v>
      </c>
      <c r="T175" s="220"/>
      <c r="U175" s="220"/>
      <c r="V175" s="220"/>
      <c r="W175" s="220"/>
      <c r="X175" s="220"/>
      <c r="Y175" s="220" t="s">
        <v>8</v>
      </c>
      <c r="Z175" s="220"/>
    </row>
    <row r="176" spans="10:26" ht="21" customHeight="1"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</row>
    <row r="177" spans="10:26" ht="21" customHeight="1">
      <c r="J177" s="313" t="str">
        <f>+D27</f>
        <v>Por-83</v>
      </c>
      <c r="K177" s="313"/>
      <c r="L177" s="313"/>
      <c r="M177" s="313"/>
      <c r="N177" s="220"/>
      <c r="O177" s="220"/>
      <c r="P177" s="313" t="str">
        <f>+D28</f>
        <v>MBF</v>
      </c>
      <c r="Q177" s="313"/>
      <c r="R177" s="220"/>
      <c r="S177" s="313">
        <f>+D29</f>
      </c>
      <c r="T177" s="313"/>
      <c r="U177" s="313"/>
      <c r="V177" s="313"/>
      <c r="W177" s="220"/>
      <c r="X177" s="220"/>
      <c r="Y177" s="313" t="str">
        <f>+D30</f>
        <v>PT 75</v>
      </c>
      <c r="Z177" s="313"/>
    </row>
    <row r="178" spans="10:26" ht="21" customHeight="1">
      <c r="J178" s="220" t="s">
        <v>0</v>
      </c>
      <c r="K178" s="220"/>
      <c r="L178" s="220"/>
      <c r="M178" s="220"/>
      <c r="N178" s="220"/>
      <c r="O178" s="220"/>
      <c r="P178" s="220" t="s">
        <v>0</v>
      </c>
      <c r="Q178" s="220"/>
      <c r="R178" s="220"/>
      <c r="S178" s="220" t="s">
        <v>0</v>
      </c>
      <c r="T178" s="220"/>
      <c r="U178" s="220"/>
      <c r="V178" s="220"/>
      <c r="W178" s="220"/>
      <c r="X178" s="220"/>
      <c r="Y178" s="220" t="s">
        <v>0</v>
      </c>
      <c r="Z178" s="220"/>
    </row>
    <row r="179" spans="10:26" ht="21" customHeight="1"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</row>
    <row r="180" spans="10:26" ht="21" customHeight="1">
      <c r="J180" s="220" t="s">
        <v>113</v>
      </c>
      <c r="K180" s="229"/>
      <c r="L180" s="232" t="s">
        <v>139</v>
      </c>
      <c r="M180" s="229"/>
      <c r="N180" s="220"/>
      <c r="O180" s="220"/>
      <c r="P180" s="220"/>
      <c r="Q180" s="220"/>
      <c r="R180" s="220"/>
      <c r="S180" s="220" t="s">
        <v>113</v>
      </c>
      <c r="T180" s="229"/>
      <c r="U180" s="232" t="s">
        <v>139</v>
      </c>
      <c r="V180" s="229"/>
      <c r="W180" s="220"/>
      <c r="X180" s="220"/>
      <c r="Y180" s="220"/>
      <c r="Z180" s="220"/>
    </row>
    <row r="181" spans="10:26" ht="21" customHeight="1">
      <c r="J181" s="220" t="s">
        <v>114</v>
      </c>
      <c r="K181" s="234"/>
      <c r="L181" s="232" t="s">
        <v>139</v>
      </c>
      <c r="M181" s="234"/>
      <c r="N181" s="220"/>
      <c r="O181" s="220"/>
      <c r="P181" s="313"/>
      <c r="Q181" s="313"/>
      <c r="R181" s="220"/>
      <c r="S181" s="220" t="s">
        <v>114</v>
      </c>
      <c r="T181" s="234"/>
      <c r="U181" s="232" t="s">
        <v>139</v>
      </c>
      <c r="V181" s="234"/>
      <c r="W181" s="220"/>
      <c r="X181" s="220"/>
      <c r="Y181" s="313"/>
      <c r="Z181" s="313"/>
    </row>
    <row r="182" spans="10:26" ht="21" customHeight="1">
      <c r="J182" s="220" t="s">
        <v>115</v>
      </c>
      <c r="K182" s="234"/>
      <c r="L182" s="232" t="s">
        <v>139</v>
      </c>
      <c r="M182" s="234"/>
      <c r="N182" s="220"/>
      <c r="O182" s="220"/>
      <c r="P182" s="220" t="s">
        <v>140</v>
      </c>
      <c r="Q182" s="220"/>
      <c r="R182" s="220"/>
      <c r="S182" s="220" t="s">
        <v>115</v>
      </c>
      <c r="T182" s="234"/>
      <c r="U182" s="232" t="s">
        <v>139</v>
      </c>
      <c r="V182" s="234"/>
      <c r="W182" s="220"/>
      <c r="X182" s="220"/>
      <c r="Y182" s="220" t="s">
        <v>140</v>
      </c>
      <c r="Z182" s="220"/>
    </row>
    <row r="183" spans="10:26" ht="21" customHeight="1">
      <c r="J183" s="220" t="s">
        <v>141</v>
      </c>
      <c r="K183" s="234"/>
      <c r="L183" s="232" t="s">
        <v>139</v>
      </c>
      <c r="M183" s="234"/>
      <c r="N183" s="220"/>
      <c r="O183" s="220"/>
      <c r="P183" s="220"/>
      <c r="Q183" s="220"/>
      <c r="R183" s="220"/>
      <c r="S183" s="220" t="s">
        <v>141</v>
      </c>
      <c r="T183" s="234"/>
      <c r="U183" s="232" t="s">
        <v>139</v>
      </c>
      <c r="V183" s="234"/>
      <c r="W183" s="220"/>
      <c r="X183" s="220"/>
      <c r="Y183" s="220"/>
      <c r="Z183" s="220"/>
    </row>
    <row r="184" spans="10:26" ht="21" customHeight="1">
      <c r="J184" s="220" t="s">
        <v>117</v>
      </c>
      <c r="K184" s="234"/>
      <c r="L184" s="232" t="s">
        <v>139</v>
      </c>
      <c r="M184" s="234"/>
      <c r="N184" s="220"/>
      <c r="O184" s="220"/>
      <c r="P184" s="313"/>
      <c r="Q184" s="313"/>
      <c r="R184" s="220"/>
      <c r="S184" s="220" t="s">
        <v>117</v>
      </c>
      <c r="T184" s="234"/>
      <c r="U184" s="232" t="s">
        <v>139</v>
      </c>
      <c r="V184" s="234"/>
      <c r="W184" s="220"/>
      <c r="X184" s="220"/>
      <c r="Y184" s="313"/>
      <c r="Z184" s="313"/>
    </row>
    <row r="185" spans="10:26" ht="21" customHeight="1">
      <c r="J185" s="220" t="s">
        <v>142</v>
      </c>
      <c r="K185" s="234"/>
      <c r="L185" s="232" t="s">
        <v>139</v>
      </c>
      <c r="M185" s="234"/>
      <c r="N185" s="220"/>
      <c r="O185" s="220"/>
      <c r="P185" s="220" t="s">
        <v>143</v>
      </c>
      <c r="Q185" s="220"/>
      <c r="R185" s="220"/>
      <c r="S185" s="220" t="s">
        <v>142</v>
      </c>
      <c r="T185" s="234"/>
      <c r="U185" s="232" t="s">
        <v>139</v>
      </c>
      <c r="V185" s="234"/>
      <c r="W185" s="220"/>
      <c r="X185" s="220"/>
      <c r="Y185" s="220" t="s">
        <v>143</v>
      </c>
      <c r="Z185" s="220"/>
    </row>
    <row r="186" spans="10:26" ht="21" customHeight="1">
      <c r="J186" s="220" t="s">
        <v>144</v>
      </c>
      <c r="K186" s="234"/>
      <c r="L186" s="232" t="s">
        <v>139</v>
      </c>
      <c r="M186" s="234"/>
      <c r="N186" s="220"/>
      <c r="O186" s="220"/>
      <c r="P186" s="220"/>
      <c r="Q186" s="220"/>
      <c r="R186" s="220"/>
      <c r="S186" s="220" t="s">
        <v>144</v>
      </c>
      <c r="T186" s="234"/>
      <c r="U186" s="232" t="s">
        <v>139</v>
      </c>
      <c r="V186" s="234"/>
      <c r="W186" s="220"/>
      <c r="X186" s="220"/>
      <c r="Y186" s="220"/>
      <c r="Z186" s="220"/>
    </row>
    <row r="187" spans="10:26" ht="21" customHeight="1">
      <c r="J187" s="220" t="s">
        <v>145</v>
      </c>
      <c r="K187" s="234"/>
      <c r="L187" s="232" t="s">
        <v>139</v>
      </c>
      <c r="M187" s="234"/>
      <c r="N187" s="220"/>
      <c r="O187" s="220"/>
      <c r="P187" s="313"/>
      <c r="Q187" s="313"/>
      <c r="R187" s="220"/>
      <c r="S187" s="220" t="s">
        <v>145</v>
      </c>
      <c r="T187" s="234"/>
      <c r="U187" s="232" t="s">
        <v>139</v>
      </c>
      <c r="V187" s="234"/>
      <c r="W187" s="220"/>
      <c r="X187" s="220"/>
      <c r="Y187" s="313"/>
      <c r="Z187" s="313"/>
    </row>
    <row r="188" spans="10:26" ht="21" customHeight="1">
      <c r="J188" s="220" t="s">
        <v>146</v>
      </c>
      <c r="K188" s="234"/>
      <c r="L188" s="232" t="s">
        <v>139</v>
      </c>
      <c r="M188" s="234"/>
      <c r="N188" s="220"/>
      <c r="O188" s="220"/>
      <c r="P188" s="220" t="s">
        <v>147</v>
      </c>
      <c r="Q188" s="220"/>
      <c r="R188" s="220"/>
      <c r="S188" s="220" t="s">
        <v>146</v>
      </c>
      <c r="T188" s="234"/>
      <c r="U188" s="232" t="s">
        <v>139</v>
      </c>
      <c r="V188" s="234"/>
      <c r="W188" s="220"/>
      <c r="X188" s="220"/>
      <c r="Y188" s="220" t="s">
        <v>147</v>
      </c>
      <c r="Z188" s="220"/>
    </row>
    <row r="189" spans="10:26" ht="21" customHeight="1"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</row>
    <row r="190" spans="10:26" ht="21" customHeight="1">
      <c r="J190" s="235"/>
      <c r="K190" s="235"/>
      <c r="L190" s="235"/>
      <c r="M190" s="235"/>
      <c r="N190" s="235"/>
      <c r="O190" s="235"/>
      <c r="P190" s="235"/>
      <c r="Q190" s="235"/>
      <c r="R190" s="220"/>
      <c r="S190" s="235"/>
      <c r="T190" s="235"/>
      <c r="U190" s="235"/>
      <c r="V190" s="235"/>
      <c r="W190" s="235"/>
      <c r="X190" s="235"/>
      <c r="Y190" s="235"/>
      <c r="Z190" s="235"/>
    </row>
    <row r="191" spans="10:26" ht="21" customHeight="1">
      <c r="J191" s="219" t="s">
        <v>133</v>
      </c>
      <c r="K191" s="220"/>
      <c r="L191" s="220"/>
      <c r="M191" s="220"/>
      <c r="N191" s="220"/>
      <c r="O191" s="220"/>
      <c r="P191" s="220"/>
      <c r="Q191" s="220"/>
      <c r="R191" s="220"/>
      <c r="S191" s="219" t="s">
        <v>133</v>
      </c>
      <c r="T191" s="220"/>
      <c r="U191" s="220"/>
      <c r="V191" s="220"/>
      <c r="W191" s="220"/>
      <c r="X191" s="220"/>
      <c r="Y191" s="220"/>
      <c r="Z191" s="220"/>
    </row>
    <row r="192" spans="10:26" ht="21" customHeight="1"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</row>
    <row r="193" spans="10:26" ht="21" customHeight="1">
      <c r="J193" s="220" t="s">
        <v>85</v>
      </c>
      <c r="K193" s="220"/>
      <c r="L193" s="311">
        <f>+$D$3</f>
        <v>0</v>
      </c>
      <c r="M193" s="312"/>
      <c r="N193" s="312"/>
      <c r="O193" s="220"/>
      <c r="P193" s="220"/>
      <c r="Q193" s="220"/>
      <c r="R193" s="220"/>
      <c r="S193" s="220" t="s">
        <v>85</v>
      </c>
      <c r="T193" s="220"/>
      <c r="U193" s="311">
        <f>+$D$3</f>
        <v>0</v>
      </c>
      <c r="V193" s="312"/>
      <c r="W193" s="312"/>
      <c r="X193" s="220"/>
      <c r="Y193" s="220"/>
      <c r="Z193" s="220"/>
    </row>
    <row r="194" spans="10:26" ht="21" customHeight="1"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</row>
    <row r="195" spans="10:26" ht="21" customHeight="1">
      <c r="J195" s="220" t="s">
        <v>134</v>
      </c>
      <c r="K195" s="220"/>
      <c r="L195" s="313">
        <f>+$D$1</f>
      </c>
      <c r="M195" s="313"/>
      <c r="N195" s="313"/>
      <c r="O195" s="313"/>
      <c r="P195" s="313"/>
      <c r="Q195" s="220"/>
      <c r="R195" s="220"/>
      <c r="S195" s="220" t="s">
        <v>134</v>
      </c>
      <c r="T195" s="220"/>
      <c r="U195" s="313">
        <f>+$D$1</f>
      </c>
      <c r="V195" s="313"/>
      <c r="W195" s="313"/>
      <c r="X195" s="313"/>
      <c r="Y195" s="313"/>
      <c r="Z195" s="220"/>
    </row>
    <row r="196" spans="10:26" ht="21" customHeight="1"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</row>
    <row r="197" spans="10:26" ht="21" customHeight="1">
      <c r="J197" s="220" t="s">
        <v>136</v>
      </c>
      <c r="K197" s="220"/>
      <c r="L197" s="313" t="str">
        <f>+$D$2</f>
        <v>ei vahv. parvo 33 -&gt; pisteet 24-12-6-3</v>
      </c>
      <c r="M197" s="313"/>
      <c r="N197" s="228" t="s">
        <v>4</v>
      </c>
      <c r="O197" s="220"/>
      <c r="P197" s="229"/>
      <c r="Q197" s="220"/>
      <c r="R197" s="220"/>
      <c r="S197" s="220" t="s">
        <v>136</v>
      </c>
      <c r="T197" s="220"/>
      <c r="U197" s="313" t="str">
        <f>+$D$2</f>
        <v>ei vahv. parvo 33 -&gt; pisteet 24-12-6-3</v>
      </c>
      <c r="V197" s="313"/>
      <c r="W197" s="228" t="s">
        <v>4</v>
      </c>
      <c r="X197" s="220"/>
      <c r="Y197" s="230"/>
      <c r="Z197" s="220"/>
    </row>
    <row r="198" spans="10:26" ht="21" customHeight="1"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</row>
    <row r="199" spans="10:26" ht="21" customHeight="1">
      <c r="J199" s="313" t="str">
        <f>+C32</f>
        <v>Miika Nuutinen</v>
      </c>
      <c r="K199" s="313"/>
      <c r="L199" s="313"/>
      <c r="M199" s="313"/>
      <c r="N199" s="231" t="s">
        <v>128</v>
      </c>
      <c r="O199" s="232"/>
      <c r="P199" s="313">
        <f>+C33</f>
      </c>
      <c r="Q199" s="313"/>
      <c r="R199" s="220"/>
      <c r="S199" s="313" t="str">
        <f>+C34</f>
        <v>Kim Nyberg</v>
      </c>
      <c r="T199" s="313"/>
      <c r="U199" s="313"/>
      <c r="V199" s="313"/>
      <c r="W199" s="231" t="s">
        <v>128</v>
      </c>
      <c r="X199" s="232"/>
      <c r="Y199" s="313" t="str">
        <f>+C35</f>
        <v>Isto Laaksonen</v>
      </c>
      <c r="Z199" s="313"/>
    </row>
    <row r="200" spans="10:26" ht="21" customHeight="1">
      <c r="J200" s="220" t="s">
        <v>8</v>
      </c>
      <c r="K200" s="220"/>
      <c r="L200" s="220"/>
      <c r="M200" s="220"/>
      <c r="N200" s="220"/>
      <c r="O200" s="220"/>
      <c r="P200" s="220" t="s">
        <v>8</v>
      </c>
      <c r="Q200" s="220"/>
      <c r="R200" s="220"/>
      <c r="S200" s="220" t="s">
        <v>8</v>
      </c>
      <c r="T200" s="220"/>
      <c r="U200" s="220"/>
      <c r="V200" s="220"/>
      <c r="W200" s="220"/>
      <c r="X200" s="220"/>
      <c r="Y200" s="220" t="s">
        <v>8</v>
      </c>
      <c r="Z200" s="220"/>
    </row>
    <row r="201" spans="10:26" ht="21" customHeight="1"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</row>
    <row r="202" spans="10:26" ht="21" customHeight="1">
      <c r="J202" s="313" t="str">
        <f>+D32</f>
        <v>HäKi</v>
      </c>
      <c r="K202" s="313"/>
      <c r="L202" s="313"/>
      <c r="M202" s="313"/>
      <c r="N202" s="220"/>
      <c r="O202" s="220"/>
      <c r="P202" s="313">
        <f>+D33</f>
      </c>
      <c r="Q202" s="313"/>
      <c r="R202" s="220"/>
      <c r="S202" s="313" t="str">
        <f>+D34</f>
        <v>PT Espoo</v>
      </c>
      <c r="T202" s="313"/>
      <c r="U202" s="313"/>
      <c r="V202" s="313"/>
      <c r="W202" s="220"/>
      <c r="X202" s="220"/>
      <c r="Y202" s="313" t="str">
        <f>+D35</f>
        <v>UU</v>
      </c>
      <c r="Z202" s="313"/>
    </row>
    <row r="203" spans="10:26" ht="21" customHeight="1">
      <c r="J203" s="220" t="s">
        <v>0</v>
      </c>
      <c r="K203" s="220"/>
      <c r="L203" s="220"/>
      <c r="M203" s="220"/>
      <c r="N203" s="220"/>
      <c r="O203" s="220"/>
      <c r="P203" s="220" t="s">
        <v>0</v>
      </c>
      <c r="Q203" s="220"/>
      <c r="R203" s="220"/>
      <c r="S203" s="220" t="s">
        <v>0</v>
      </c>
      <c r="T203" s="220"/>
      <c r="U203" s="220"/>
      <c r="V203" s="220"/>
      <c r="W203" s="220"/>
      <c r="X203" s="220"/>
      <c r="Y203" s="220" t="s">
        <v>0</v>
      </c>
      <c r="Z203" s="220"/>
    </row>
    <row r="204" spans="10:26" ht="21" customHeight="1"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</row>
    <row r="205" spans="10:26" ht="21" customHeight="1">
      <c r="J205" s="220" t="s">
        <v>113</v>
      </c>
      <c r="K205" s="229"/>
      <c r="L205" s="232" t="s">
        <v>139</v>
      </c>
      <c r="M205" s="229"/>
      <c r="N205" s="220"/>
      <c r="O205" s="220"/>
      <c r="P205" s="220"/>
      <c r="Q205" s="220"/>
      <c r="R205" s="220"/>
      <c r="S205" s="220" t="s">
        <v>113</v>
      </c>
      <c r="T205" s="229"/>
      <c r="U205" s="232" t="s">
        <v>139</v>
      </c>
      <c r="V205" s="229"/>
      <c r="W205" s="220"/>
      <c r="X205" s="220"/>
      <c r="Y205" s="220"/>
      <c r="Z205" s="220"/>
    </row>
    <row r="206" spans="10:26" ht="21" customHeight="1">
      <c r="J206" s="220" t="s">
        <v>114</v>
      </c>
      <c r="K206" s="234"/>
      <c r="L206" s="232" t="s">
        <v>139</v>
      </c>
      <c r="M206" s="234"/>
      <c r="N206" s="220"/>
      <c r="O206" s="220"/>
      <c r="P206" s="313"/>
      <c r="Q206" s="313"/>
      <c r="R206" s="220"/>
      <c r="S206" s="220" t="s">
        <v>114</v>
      </c>
      <c r="T206" s="234"/>
      <c r="U206" s="232" t="s">
        <v>139</v>
      </c>
      <c r="V206" s="234"/>
      <c r="W206" s="220"/>
      <c r="X206" s="220"/>
      <c r="Y206" s="313"/>
      <c r="Z206" s="313"/>
    </row>
    <row r="207" spans="10:26" ht="21" customHeight="1">
      <c r="J207" s="220" t="s">
        <v>115</v>
      </c>
      <c r="K207" s="234"/>
      <c r="L207" s="232" t="s">
        <v>139</v>
      </c>
      <c r="M207" s="234"/>
      <c r="N207" s="220"/>
      <c r="O207" s="220"/>
      <c r="P207" s="220" t="s">
        <v>140</v>
      </c>
      <c r="Q207" s="220"/>
      <c r="R207" s="220"/>
      <c r="S207" s="220" t="s">
        <v>115</v>
      </c>
      <c r="T207" s="234"/>
      <c r="U207" s="232" t="s">
        <v>139</v>
      </c>
      <c r="V207" s="234"/>
      <c r="W207" s="220"/>
      <c r="X207" s="220"/>
      <c r="Y207" s="220" t="s">
        <v>140</v>
      </c>
      <c r="Z207" s="220"/>
    </row>
    <row r="208" spans="10:26" ht="21" customHeight="1">
      <c r="J208" s="220" t="s">
        <v>141</v>
      </c>
      <c r="K208" s="234"/>
      <c r="L208" s="232" t="s">
        <v>139</v>
      </c>
      <c r="M208" s="234"/>
      <c r="N208" s="220"/>
      <c r="O208" s="220"/>
      <c r="P208" s="220"/>
      <c r="Q208" s="220"/>
      <c r="R208" s="220"/>
      <c r="S208" s="220" t="s">
        <v>141</v>
      </c>
      <c r="T208" s="234"/>
      <c r="U208" s="232" t="s">
        <v>139</v>
      </c>
      <c r="V208" s="234"/>
      <c r="W208" s="220"/>
      <c r="X208" s="220"/>
      <c r="Y208" s="220"/>
      <c r="Z208" s="220"/>
    </row>
    <row r="209" spans="10:26" ht="21" customHeight="1">
      <c r="J209" s="220" t="s">
        <v>117</v>
      </c>
      <c r="K209" s="234"/>
      <c r="L209" s="232" t="s">
        <v>139</v>
      </c>
      <c r="M209" s="234"/>
      <c r="N209" s="220"/>
      <c r="O209" s="220"/>
      <c r="P209" s="313"/>
      <c r="Q209" s="313"/>
      <c r="R209" s="220"/>
      <c r="S209" s="220" t="s">
        <v>117</v>
      </c>
      <c r="T209" s="234"/>
      <c r="U209" s="232" t="s">
        <v>139</v>
      </c>
      <c r="V209" s="234"/>
      <c r="W209" s="220"/>
      <c r="X209" s="220"/>
      <c r="Y209" s="313"/>
      <c r="Z209" s="313"/>
    </row>
    <row r="210" spans="10:26" ht="21" customHeight="1">
      <c r="J210" s="220" t="s">
        <v>142</v>
      </c>
      <c r="K210" s="234"/>
      <c r="L210" s="232" t="s">
        <v>139</v>
      </c>
      <c r="M210" s="234"/>
      <c r="N210" s="220"/>
      <c r="O210" s="220"/>
      <c r="P210" s="220" t="s">
        <v>143</v>
      </c>
      <c r="Q210" s="220"/>
      <c r="R210" s="220"/>
      <c r="S210" s="220" t="s">
        <v>142</v>
      </c>
      <c r="T210" s="234"/>
      <c r="U210" s="232" t="s">
        <v>139</v>
      </c>
      <c r="V210" s="234"/>
      <c r="W210" s="220"/>
      <c r="X210" s="220"/>
      <c r="Y210" s="220" t="s">
        <v>143</v>
      </c>
      <c r="Z210" s="220"/>
    </row>
    <row r="211" spans="10:26" ht="21" customHeight="1">
      <c r="J211" s="220" t="s">
        <v>144</v>
      </c>
      <c r="K211" s="234"/>
      <c r="L211" s="232" t="s">
        <v>139</v>
      </c>
      <c r="M211" s="234"/>
      <c r="N211" s="220"/>
      <c r="O211" s="220"/>
      <c r="P211" s="220"/>
      <c r="Q211" s="220"/>
      <c r="R211" s="220"/>
      <c r="S211" s="220" t="s">
        <v>144</v>
      </c>
      <c r="T211" s="234"/>
      <c r="U211" s="232" t="s">
        <v>139</v>
      </c>
      <c r="V211" s="234"/>
      <c r="W211" s="220"/>
      <c r="X211" s="220"/>
      <c r="Y211" s="220"/>
      <c r="Z211" s="220"/>
    </row>
    <row r="212" spans="10:26" ht="21" customHeight="1">
      <c r="J212" s="220" t="s">
        <v>145</v>
      </c>
      <c r="K212" s="234"/>
      <c r="L212" s="232" t="s">
        <v>139</v>
      </c>
      <c r="M212" s="234"/>
      <c r="N212" s="220"/>
      <c r="O212" s="220"/>
      <c r="P212" s="313"/>
      <c r="Q212" s="313"/>
      <c r="R212" s="220"/>
      <c r="S212" s="220" t="s">
        <v>145</v>
      </c>
      <c r="T212" s="234"/>
      <c r="U212" s="232" t="s">
        <v>139</v>
      </c>
      <c r="V212" s="234"/>
      <c r="W212" s="220"/>
      <c r="X212" s="220"/>
      <c r="Y212" s="313"/>
      <c r="Z212" s="313"/>
    </row>
    <row r="213" spans="10:26" ht="21" customHeight="1">
      <c r="J213" s="220" t="s">
        <v>146</v>
      </c>
      <c r="K213" s="234"/>
      <c r="L213" s="232" t="s">
        <v>139</v>
      </c>
      <c r="M213" s="234"/>
      <c r="N213" s="220"/>
      <c r="O213" s="220"/>
      <c r="P213" s="220" t="s">
        <v>147</v>
      </c>
      <c r="Q213" s="220"/>
      <c r="R213" s="220"/>
      <c r="S213" s="220" t="s">
        <v>146</v>
      </c>
      <c r="T213" s="234"/>
      <c r="U213" s="232" t="s">
        <v>139</v>
      </c>
      <c r="V213" s="234"/>
      <c r="W213" s="220"/>
      <c r="X213" s="220"/>
      <c r="Y213" s="220" t="s">
        <v>147</v>
      </c>
      <c r="Z213" s="220"/>
    </row>
    <row r="214" spans="10:26" ht="21" customHeight="1">
      <c r="J214" s="220"/>
      <c r="K214" s="220"/>
      <c r="L214" s="232"/>
      <c r="M214" s="220"/>
      <c r="N214" s="220"/>
      <c r="O214" s="220"/>
      <c r="P214" s="220"/>
      <c r="Q214" s="220"/>
      <c r="R214" s="220"/>
      <c r="S214" s="220"/>
      <c r="T214" s="220"/>
      <c r="U214" s="232"/>
      <c r="V214" s="220"/>
      <c r="W214" s="220"/>
      <c r="X214" s="220"/>
      <c r="Y214" s="220"/>
      <c r="Z214" s="220"/>
    </row>
    <row r="215" spans="10:26" ht="21" customHeight="1">
      <c r="J215" s="235"/>
      <c r="K215" s="235"/>
      <c r="L215" s="235"/>
      <c r="M215" s="235"/>
      <c r="N215" s="235"/>
      <c r="O215" s="235"/>
      <c r="P215" s="235"/>
      <c r="Q215" s="235"/>
      <c r="R215" s="220"/>
      <c r="S215" s="235"/>
      <c r="T215" s="235"/>
      <c r="U215" s="235"/>
      <c r="V215" s="235"/>
      <c r="W215" s="235"/>
      <c r="X215" s="235"/>
      <c r="Y215" s="235"/>
      <c r="Z215" s="235"/>
    </row>
    <row r="216" spans="10:26" ht="21" customHeight="1">
      <c r="J216" s="219" t="s">
        <v>133</v>
      </c>
      <c r="K216" s="220"/>
      <c r="L216" s="220"/>
      <c r="M216" s="220"/>
      <c r="N216" s="220"/>
      <c r="O216" s="220"/>
      <c r="P216" s="220"/>
      <c r="Q216" s="220"/>
      <c r="R216" s="220"/>
      <c r="S216" s="219" t="s">
        <v>133</v>
      </c>
      <c r="T216" s="220"/>
      <c r="U216" s="220"/>
      <c r="V216" s="220"/>
      <c r="W216" s="220"/>
      <c r="X216" s="220"/>
      <c r="Y216" s="220"/>
      <c r="Z216" s="220"/>
    </row>
    <row r="217" spans="10:26" ht="21" customHeight="1"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</row>
    <row r="218" spans="10:26" ht="21" customHeight="1">
      <c r="J218" s="220" t="s">
        <v>85</v>
      </c>
      <c r="K218" s="220"/>
      <c r="L218" s="311">
        <f>+$D$3</f>
        <v>0</v>
      </c>
      <c r="M218" s="312"/>
      <c r="N218" s="312"/>
      <c r="O218" s="220"/>
      <c r="P218" s="220"/>
      <c r="Q218" s="220"/>
      <c r="R218" s="220"/>
      <c r="S218" s="220" t="s">
        <v>85</v>
      </c>
      <c r="T218" s="220"/>
      <c r="U218" s="311">
        <f>+$D$3</f>
        <v>0</v>
      </c>
      <c r="V218" s="312"/>
      <c r="W218" s="312"/>
      <c r="X218" s="220"/>
      <c r="Y218" s="220"/>
      <c r="Z218" s="220"/>
    </row>
    <row r="219" spans="10:26" ht="21" customHeight="1"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</row>
    <row r="220" spans="10:26" ht="21" customHeight="1">
      <c r="J220" s="220" t="s">
        <v>134</v>
      </c>
      <c r="K220" s="220"/>
      <c r="L220" s="313">
        <f>+$D$1</f>
      </c>
      <c r="M220" s="313"/>
      <c r="N220" s="313"/>
      <c r="O220" s="313"/>
      <c r="P220" s="313"/>
      <c r="Q220" s="220"/>
      <c r="R220" s="220"/>
      <c r="S220" s="220" t="s">
        <v>134</v>
      </c>
      <c r="T220" s="220"/>
      <c r="U220" s="313">
        <f>+$D$1</f>
      </c>
      <c r="V220" s="313"/>
      <c r="W220" s="313"/>
      <c r="X220" s="313"/>
      <c r="Y220" s="313"/>
      <c r="Z220" s="220"/>
    </row>
    <row r="221" spans="10:26" ht="21" customHeight="1"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</row>
    <row r="222" spans="10:26" ht="21" customHeight="1">
      <c r="J222" s="220" t="s">
        <v>136</v>
      </c>
      <c r="K222" s="220"/>
      <c r="L222" s="313" t="str">
        <f>+$D$2</f>
        <v>ei vahv. parvo 33 -&gt; pisteet 24-12-6-3</v>
      </c>
      <c r="M222" s="313"/>
      <c r="N222" s="228" t="s">
        <v>4</v>
      </c>
      <c r="O222" s="220"/>
      <c r="P222" s="229"/>
      <c r="Q222" s="220"/>
      <c r="R222" s="220"/>
      <c r="S222" s="220" t="s">
        <v>136</v>
      </c>
      <c r="T222" s="220"/>
      <c r="U222" s="313" t="str">
        <f>+$D$2</f>
        <v>ei vahv. parvo 33 -&gt; pisteet 24-12-6-3</v>
      </c>
      <c r="V222" s="313"/>
      <c r="W222" s="228" t="s">
        <v>4</v>
      </c>
      <c r="X222" s="220"/>
      <c r="Y222" s="230"/>
      <c r="Z222" s="220"/>
    </row>
    <row r="223" spans="10:26" ht="21" customHeight="1"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</row>
    <row r="224" spans="10:26" ht="21" customHeight="1">
      <c r="J224" s="313" t="str">
        <f>+C36</f>
        <v>Pertti Virta </v>
      </c>
      <c r="K224" s="313"/>
      <c r="L224" s="313"/>
      <c r="M224" s="313"/>
      <c r="N224" s="231" t="s">
        <v>128</v>
      </c>
      <c r="O224" s="232"/>
      <c r="P224" s="313">
        <f>+C37</f>
      </c>
      <c r="Q224" s="313"/>
      <c r="R224" s="220"/>
      <c r="S224" s="313">
        <f>+C38</f>
      </c>
      <c r="T224" s="313"/>
      <c r="U224" s="313"/>
      <c r="V224" s="313"/>
      <c r="W224" s="231" t="s">
        <v>128</v>
      </c>
      <c r="X224" s="232"/>
      <c r="Y224" s="313" t="str">
        <f>+C39</f>
        <v>Kai Rantala</v>
      </c>
      <c r="Z224" s="313"/>
    </row>
    <row r="225" spans="10:26" ht="21" customHeight="1">
      <c r="J225" s="220" t="s">
        <v>8</v>
      </c>
      <c r="K225" s="220"/>
      <c r="L225" s="220"/>
      <c r="M225" s="220"/>
      <c r="N225" s="220"/>
      <c r="O225" s="220"/>
      <c r="P225" s="220" t="s">
        <v>8</v>
      </c>
      <c r="Q225" s="220"/>
      <c r="R225" s="220"/>
      <c r="S225" s="220" t="s">
        <v>8</v>
      </c>
      <c r="T225" s="220"/>
      <c r="U225" s="220"/>
      <c r="V225" s="220"/>
      <c r="W225" s="220"/>
      <c r="X225" s="220"/>
      <c r="Y225" s="220" t="s">
        <v>8</v>
      </c>
      <c r="Z225" s="220"/>
    </row>
    <row r="226" spans="10:26" ht="21" customHeight="1"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</row>
    <row r="227" spans="10:26" ht="21" customHeight="1">
      <c r="J227" s="313" t="str">
        <f>+D36</f>
        <v>PT 75</v>
      </c>
      <c r="K227" s="313"/>
      <c r="L227" s="313"/>
      <c r="M227" s="313"/>
      <c r="N227" s="220"/>
      <c r="O227" s="220"/>
      <c r="P227" s="313">
        <f>+D37</f>
      </c>
      <c r="Q227" s="313"/>
      <c r="R227" s="220"/>
      <c r="S227" s="313">
        <f>+D38</f>
      </c>
      <c r="T227" s="313"/>
      <c r="U227" s="313"/>
      <c r="V227" s="313"/>
      <c r="W227" s="220"/>
      <c r="X227" s="220"/>
      <c r="Y227" s="313" t="str">
        <f>+D39</f>
        <v>JysRy</v>
      </c>
      <c r="Z227" s="313"/>
    </row>
    <row r="228" spans="10:26" ht="21" customHeight="1">
      <c r="J228" s="220" t="s">
        <v>0</v>
      </c>
      <c r="K228" s="220"/>
      <c r="L228" s="220"/>
      <c r="M228" s="220"/>
      <c r="N228" s="220"/>
      <c r="O228" s="220"/>
      <c r="P228" s="220" t="s">
        <v>0</v>
      </c>
      <c r="Q228" s="220"/>
      <c r="R228" s="220"/>
      <c r="S228" s="220" t="s">
        <v>0</v>
      </c>
      <c r="T228" s="220"/>
      <c r="U228" s="220"/>
      <c r="V228" s="220"/>
      <c r="W228" s="220"/>
      <c r="X228" s="220"/>
      <c r="Y228" s="220" t="s">
        <v>0</v>
      </c>
      <c r="Z228" s="220"/>
    </row>
    <row r="229" spans="10:26" ht="21" customHeight="1"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</row>
    <row r="230" spans="10:26" ht="21" customHeight="1">
      <c r="J230" s="220" t="s">
        <v>113</v>
      </c>
      <c r="K230" s="229"/>
      <c r="L230" s="232" t="s">
        <v>139</v>
      </c>
      <c r="M230" s="229"/>
      <c r="N230" s="220"/>
      <c r="O230" s="220"/>
      <c r="P230" s="220"/>
      <c r="Q230" s="220"/>
      <c r="R230" s="220"/>
      <c r="S230" s="220" t="s">
        <v>113</v>
      </c>
      <c r="T230" s="229"/>
      <c r="U230" s="232" t="s">
        <v>139</v>
      </c>
      <c r="V230" s="229"/>
      <c r="W230" s="220"/>
      <c r="X230" s="220"/>
      <c r="Y230" s="220"/>
      <c r="Z230" s="220"/>
    </row>
    <row r="231" spans="10:26" ht="21" customHeight="1">
      <c r="J231" s="220" t="s">
        <v>114</v>
      </c>
      <c r="K231" s="234"/>
      <c r="L231" s="232" t="s">
        <v>139</v>
      </c>
      <c r="M231" s="234"/>
      <c r="N231" s="220"/>
      <c r="O231" s="220"/>
      <c r="P231" s="313"/>
      <c r="Q231" s="313"/>
      <c r="R231" s="220"/>
      <c r="S231" s="220" t="s">
        <v>114</v>
      </c>
      <c r="T231" s="234"/>
      <c r="U231" s="232" t="s">
        <v>139</v>
      </c>
      <c r="V231" s="234"/>
      <c r="W231" s="220"/>
      <c r="X231" s="220"/>
      <c r="Y231" s="313"/>
      <c r="Z231" s="313"/>
    </row>
    <row r="232" spans="10:26" ht="21" customHeight="1">
      <c r="J232" s="220" t="s">
        <v>115</v>
      </c>
      <c r="K232" s="234"/>
      <c r="L232" s="232" t="s">
        <v>139</v>
      </c>
      <c r="M232" s="234"/>
      <c r="N232" s="220"/>
      <c r="O232" s="220"/>
      <c r="P232" s="220" t="s">
        <v>140</v>
      </c>
      <c r="Q232" s="220"/>
      <c r="R232" s="220"/>
      <c r="S232" s="220" t="s">
        <v>115</v>
      </c>
      <c r="T232" s="234"/>
      <c r="U232" s="232" t="s">
        <v>139</v>
      </c>
      <c r="V232" s="234"/>
      <c r="W232" s="220"/>
      <c r="X232" s="220"/>
      <c r="Y232" s="220" t="s">
        <v>140</v>
      </c>
      <c r="Z232" s="220"/>
    </row>
    <row r="233" spans="10:26" ht="21" customHeight="1">
      <c r="J233" s="220" t="s">
        <v>141</v>
      </c>
      <c r="K233" s="234"/>
      <c r="L233" s="232" t="s">
        <v>139</v>
      </c>
      <c r="M233" s="234"/>
      <c r="N233" s="220"/>
      <c r="O233" s="220"/>
      <c r="P233" s="220"/>
      <c r="Q233" s="220"/>
      <c r="R233" s="220"/>
      <c r="S233" s="220" t="s">
        <v>141</v>
      </c>
      <c r="T233" s="234"/>
      <c r="U233" s="232" t="s">
        <v>139</v>
      </c>
      <c r="V233" s="234"/>
      <c r="W233" s="220"/>
      <c r="X233" s="220"/>
      <c r="Y233" s="220"/>
      <c r="Z233" s="220"/>
    </row>
    <row r="234" spans="10:26" ht="21" customHeight="1">
      <c r="J234" s="220" t="s">
        <v>117</v>
      </c>
      <c r="K234" s="234"/>
      <c r="L234" s="232" t="s">
        <v>139</v>
      </c>
      <c r="M234" s="234"/>
      <c r="N234" s="220"/>
      <c r="O234" s="220"/>
      <c r="P234" s="313"/>
      <c r="Q234" s="313"/>
      <c r="R234" s="220"/>
      <c r="S234" s="220" t="s">
        <v>117</v>
      </c>
      <c r="T234" s="234"/>
      <c r="U234" s="232" t="s">
        <v>139</v>
      </c>
      <c r="V234" s="234"/>
      <c r="W234" s="220"/>
      <c r="X234" s="220"/>
      <c r="Y234" s="313"/>
      <c r="Z234" s="313"/>
    </row>
    <row r="235" spans="10:26" ht="21" customHeight="1">
      <c r="J235" s="220" t="s">
        <v>142</v>
      </c>
      <c r="K235" s="234"/>
      <c r="L235" s="232" t="s">
        <v>139</v>
      </c>
      <c r="M235" s="234"/>
      <c r="N235" s="220"/>
      <c r="O235" s="220"/>
      <c r="P235" s="220" t="s">
        <v>143</v>
      </c>
      <c r="Q235" s="220"/>
      <c r="R235" s="220"/>
      <c r="S235" s="220" t="s">
        <v>142</v>
      </c>
      <c r="T235" s="234"/>
      <c r="U235" s="232" t="s">
        <v>139</v>
      </c>
      <c r="V235" s="234"/>
      <c r="W235" s="220"/>
      <c r="X235" s="220"/>
      <c r="Y235" s="220" t="s">
        <v>143</v>
      </c>
      <c r="Z235" s="220"/>
    </row>
    <row r="236" spans="10:26" ht="21" customHeight="1">
      <c r="J236" s="220" t="s">
        <v>144</v>
      </c>
      <c r="K236" s="234"/>
      <c r="L236" s="232" t="s">
        <v>139</v>
      </c>
      <c r="M236" s="234"/>
      <c r="N236" s="220"/>
      <c r="O236" s="220"/>
      <c r="P236" s="220"/>
      <c r="Q236" s="220"/>
      <c r="R236" s="220"/>
      <c r="S236" s="220" t="s">
        <v>144</v>
      </c>
      <c r="T236" s="234"/>
      <c r="U236" s="232" t="s">
        <v>139</v>
      </c>
      <c r="V236" s="234"/>
      <c r="W236" s="220"/>
      <c r="X236" s="220"/>
      <c r="Y236" s="220"/>
      <c r="Z236" s="220"/>
    </row>
    <row r="237" spans="10:26" ht="21" customHeight="1">
      <c r="J237" s="220" t="s">
        <v>145</v>
      </c>
      <c r="K237" s="234"/>
      <c r="L237" s="232" t="s">
        <v>139</v>
      </c>
      <c r="M237" s="234"/>
      <c r="N237" s="220"/>
      <c r="O237" s="220"/>
      <c r="P237" s="313"/>
      <c r="Q237" s="313"/>
      <c r="R237" s="220"/>
      <c r="S237" s="220" t="s">
        <v>145</v>
      </c>
      <c r="T237" s="234"/>
      <c r="U237" s="232" t="s">
        <v>139</v>
      </c>
      <c r="V237" s="234"/>
      <c r="W237" s="220"/>
      <c r="X237" s="220"/>
      <c r="Y237" s="313"/>
      <c r="Z237" s="313"/>
    </row>
    <row r="238" spans="10:26" ht="21" customHeight="1">
      <c r="J238" s="220" t="s">
        <v>146</v>
      </c>
      <c r="K238" s="234"/>
      <c r="L238" s="232" t="s">
        <v>139</v>
      </c>
      <c r="M238" s="234"/>
      <c r="N238" s="220"/>
      <c r="O238" s="220"/>
      <c r="P238" s="220" t="s">
        <v>147</v>
      </c>
      <c r="Q238" s="220"/>
      <c r="R238" s="220"/>
      <c r="S238" s="220" t="s">
        <v>146</v>
      </c>
      <c r="T238" s="234"/>
      <c r="U238" s="232" t="s">
        <v>139</v>
      </c>
      <c r="V238" s="234"/>
      <c r="W238" s="220"/>
      <c r="X238" s="220"/>
      <c r="Y238" s="220" t="s">
        <v>147</v>
      </c>
      <c r="Z238" s="220"/>
    </row>
    <row r="239" spans="10:26" ht="21" customHeight="1"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</row>
    <row r="240" spans="10:26" ht="21" customHeight="1">
      <c r="J240" s="235"/>
      <c r="K240" s="235"/>
      <c r="L240" s="235"/>
      <c r="M240" s="235"/>
      <c r="N240" s="235"/>
      <c r="O240" s="235"/>
      <c r="P240" s="235"/>
      <c r="Q240" s="235"/>
      <c r="R240" s="220"/>
      <c r="S240" s="235"/>
      <c r="T240" s="235"/>
      <c r="U240" s="235"/>
      <c r="V240" s="235"/>
      <c r="W240" s="235"/>
      <c r="X240" s="235"/>
      <c r="Y240" s="235"/>
      <c r="Z240" s="235"/>
    </row>
  </sheetData>
  <mergeCells count="163">
    <mergeCell ref="L43:N43"/>
    <mergeCell ref="U43:W43"/>
    <mergeCell ref="L45:P45"/>
    <mergeCell ref="U45:Y45"/>
    <mergeCell ref="L47:M47"/>
    <mergeCell ref="U47:V47"/>
    <mergeCell ref="J49:M49"/>
    <mergeCell ref="P49:Q49"/>
    <mergeCell ref="S49:V49"/>
    <mergeCell ref="Y49:Z49"/>
    <mergeCell ref="J52:M52"/>
    <mergeCell ref="P52:Q52"/>
    <mergeCell ref="S52:V52"/>
    <mergeCell ref="Y52:Z52"/>
    <mergeCell ref="P56:Q56"/>
    <mergeCell ref="Y56:Z56"/>
    <mergeCell ref="P59:Q59"/>
    <mergeCell ref="Y59:Z59"/>
    <mergeCell ref="P62:Q62"/>
    <mergeCell ref="Y62:Z62"/>
    <mergeCell ref="L68:N68"/>
    <mergeCell ref="U68:W68"/>
    <mergeCell ref="L70:P70"/>
    <mergeCell ref="U70:Y70"/>
    <mergeCell ref="L72:M72"/>
    <mergeCell ref="U72:V72"/>
    <mergeCell ref="S77:V77"/>
    <mergeCell ref="Y77:Z77"/>
    <mergeCell ref="J74:M74"/>
    <mergeCell ref="P74:Q74"/>
    <mergeCell ref="S74:V74"/>
    <mergeCell ref="Y74:Z74"/>
    <mergeCell ref="P87:Q87"/>
    <mergeCell ref="Y87:Z87"/>
    <mergeCell ref="D3:E3"/>
    <mergeCell ref="D2:E2"/>
    <mergeCell ref="P81:Q81"/>
    <mergeCell ref="Y81:Z81"/>
    <mergeCell ref="P84:Q84"/>
    <mergeCell ref="Y84:Z84"/>
    <mergeCell ref="J77:M77"/>
    <mergeCell ref="P77:Q77"/>
    <mergeCell ref="L93:N93"/>
    <mergeCell ref="U93:W93"/>
    <mergeCell ref="L95:P95"/>
    <mergeCell ref="U95:Y95"/>
    <mergeCell ref="L97:M97"/>
    <mergeCell ref="U97:V97"/>
    <mergeCell ref="J99:M99"/>
    <mergeCell ref="P99:Q99"/>
    <mergeCell ref="S99:V99"/>
    <mergeCell ref="Y99:Z99"/>
    <mergeCell ref="J102:M102"/>
    <mergeCell ref="P102:Q102"/>
    <mergeCell ref="S102:V102"/>
    <mergeCell ref="Y102:Z102"/>
    <mergeCell ref="P106:Q106"/>
    <mergeCell ref="Y106:Z106"/>
    <mergeCell ref="P109:Q109"/>
    <mergeCell ref="Y109:Z109"/>
    <mergeCell ref="P112:Q112"/>
    <mergeCell ref="Y112:Z112"/>
    <mergeCell ref="L118:N118"/>
    <mergeCell ref="U118:W118"/>
    <mergeCell ref="L120:P120"/>
    <mergeCell ref="U120:Y120"/>
    <mergeCell ref="L122:M122"/>
    <mergeCell ref="U122:V122"/>
    <mergeCell ref="J124:M124"/>
    <mergeCell ref="P124:Q124"/>
    <mergeCell ref="S124:V124"/>
    <mergeCell ref="Y124:Z124"/>
    <mergeCell ref="J127:M127"/>
    <mergeCell ref="P127:Q127"/>
    <mergeCell ref="S127:V127"/>
    <mergeCell ref="Y127:Z127"/>
    <mergeCell ref="P131:Q131"/>
    <mergeCell ref="Y131:Z131"/>
    <mergeCell ref="P134:Q134"/>
    <mergeCell ref="Y134:Z134"/>
    <mergeCell ref="P137:Q137"/>
    <mergeCell ref="Y137:Z137"/>
    <mergeCell ref="L143:N143"/>
    <mergeCell ref="U143:W143"/>
    <mergeCell ref="L145:P145"/>
    <mergeCell ref="U145:Y145"/>
    <mergeCell ref="L147:M147"/>
    <mergeCell ref="U147:V147"/>
    <mergeCell ref="J149:M149"/>
    <mergeCell ref="P149:Q149"/>
    <mergeCell ref="S149:V149"/>
    <mergeCell ref="Y149:Z149"/>
    <mergeCell ref="J152:M152"/>
    <mergeCell ref="P152:Q152"/>
    <mergeCell ref="S152:V152"/>
    <mergeCell ref="Y152:Z152"/>
    <mergeCell ref="P156:Q156"/>
    <mergeCell ref="Y156:Z156"/>
    <mergeCell ref="P159:Q159"/>
    <mergeCell ref="Y159:Z159"/>
    <mergeCell ref="P162:Q162"/>
    <mergeCell ref="Y162:Z162"/>
    <mergeCell ref="L168:N168"/>
    <mergeCell ref="U168:W168"/>
    <mergeCell ref="L170:P170"/>
    <mergeCell ref="U170:Y170"/>
    <mergeCell ref="L172:M172"/>
    <mergeCell ref="U172:V172"/>
    <mergeCell ref="J174:M174"/>
    <mergeCell ref="P174:Q174"/>
    <mergeCell ref="S174:V174"/>
    <mergeCell ref="Y174:Z174"/>
    <mergeCell ref="J177:M177"/>
    <mergeCell ref="P177:Q177"/>
    <mergeCell ref="S177:V177"/>
    <mergeCell ref="Y177:Z177"/>
    <mergeCell ref="P181:Q181"/>
    <mergeCell ref="Y181:Z181"/>
    <mergeCell ref="P184:Q184"/>
    <mergeCell ref="Y184:Z184"/>
    <mergeCell ref="P187:Q187"/>
    <mergeCell ref="Y187:Z187"/>
    <mergeCell ref="L193:N193"/>
    <mergeCell ref="U193:W193"/>
    <mergeCell ref="L195:P195"/>
    <mergeCell ref="U195:Y195"/>
    <mergeCell ref="L197:M197"/>
    <mergeCell ref="U197:V197"/>
    <mergeCell ref="J199:M199"/>
    <mergeCell ref="P199:Q199"/>
    <mergeCell ref="S199:V199"/>
    <mergeCell ref="Y199:Z199"/>
    <mergeCell ref="J202:M202"/>
    <mergeCell ref="P202:Q202"/>
    <mergeCell ref="S202:V202"/>
    <mergeCell ref="Y202:Z202"/>
    <mergeCell ref="P206:Q206"/>
    <mergeCell ref="Y206:Z206"/>
    <mergeCell ref="P209:Q209"/>
    <mergeCell ref="Y209:Z209"/>
    <mergeCell ref="P212:Q212"/>
    <mergeCell ref="Y212:Z212"/>
    <mergeCell ref="L218:N218"/>
    <mergeCell ref="U218:W218"/>
    <mergeCell ref="L220:P220"/>
    <mergeCell ref="U220:Y220"/>
    <mergeCell ref="L222:M222"/>
    <mergeCell ref="U222:V222"/>
    <mergeCell ref="Y227:Z227"/>
    <mergeCell ref="J224:M224"/>
    <mergeCell ref="P224:Q224"/>
    <mergeCell ref="S224:V224"/>
    <mergeCell ref="Y224:Z224"/>
    <mergeCell ref="D1:F1"/>
    <mergeCell ref="P237:Q237"/>
    <mergeCell ref="Y237:Z237"/>
    <mergeCell ref="P231:Q231"/>
    <mergeCell ref="Y231:Z231"/>
    <mergeCell ref="P234:Q234"/>
    <mergeCell ref="Y234:Z234"/>
    <mergeCell ref="J227:M227"/>
    <mergeCell ref="P227:Q227"/>
    <mergeCell ref="S227:V227"/>
  </mergeCells>
  <printOptions/>
  <pageMargins left="0.3937007874015748" right="0.1968503937007874" top="0.3937007874015748" bottom="0.1968503937007874" header="0.3937007874015748" footer="0.2362204724409449"/>
  <pageSetup horizontalDpi="300" verticalDpi="300" orientation="portrait" paperSize="9" scale="80" r:id="rId2"/>
  <rowBreaks count="4" manualBreakCount="4">
    <brk id="40" max="255" man="1"/>
    <brk id="90" max="26" man="1"/>
    <brk id="140" max="26" man="1"/>
    <brk id="190" max="26" man="1"/>
  </rowBreaks>
  <colBreaks count="1" manualBreakCount="1">
    <brk id="8" max="23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9"/>
  <dimension ref="A1:Z240"/>
  <sheetViews>
    <sheetView showGridLines="0" zoomScale="75" zoomScaleNormal="75" workbookViewId="0" topLeftCell="A1">
      <selection activeCell="E31" sqref="E31"/>
    </sheetView>
  </sheetViews>
  <sheetFormatPr defaultColWidth="8.88671875" defaultRowHeight="19.5" customHeight="1"/>
  <cols>
    <col min="1" max="1" width="4.3359375" style="89" customWidth="1"/>
    <col min="2" max="2" width="5.4453125" style="104" customWidth="1"/>
    <col min="3" max="3" width="25.4453125" style="89" customWidth="1"/>
    <col min="4" max="4" width="10.5546875" style="89" customWidth="1"/>
    <col min="5" max="5" width="19.21484375" style="104" customWidth="1"/>
    <col min="6" max="8" width="15.21484375" style="104" customWidth="1"/>
    <col min="9" max="9" width="7.4453125" style="89" customWidth="1"/>
    <col min="10" max="10" width="6.21484375" style="89" customWidth="1"/>
    <col min="11" max="11" width="3.99609375" style="89" customWidth="1"/>
    <col min="12" max="12" width="3.21484375" style="89" customWidth="1"/>
    <col min="13" max="13" width="4.88671875" style="89" customWidth="1"/>
    <col min="14" max="14" width="6.88671875" style="89" customWidth="1"/>
    <col min="15" max="15" width="2.77734375" style="89" customWidth="1"/>
    <col min="16" max="16" width="8.21484375" style="89" customWidth="1"/>
    <col min="17" max="17" width="10.21484375" style="89" customWidth="1"/>
    <col min="18" max="18" width="5.77734375" style="89" customWidth="1"/>
    <col min="19" max="19" width="6.21484375" style="89" customWidth="1"/>
    <col min="20" max="20" width="3.99609375" style="89" customWidth="1"/>
    <col min="21" max="21" width="3.21484375" style="89" customWidth="1"/>
    <col min="22" max="22" width="4.88671875" style="89" customWidth="1"/>
    <col min="23" max="23" width="6.88671875" style="89" customWidth="1"/>
    <col min="24" max="24" width="2.77734375" style="89" customWidth="1"/>
    <col min="25" max="25" width="8.21484375" style="89" customWidth="1"/>
    <col min="26" max="26" width="10.21484375" style="89" customWidth="1"/>
    <col min="27" max="27" width="5.77734375" style="89" customWidth="1"/>
    <col min="28" max="16384" width="7.4453125" style="89" customWidth="1"/>
  </cols>
  <sheetData>
    <row r="1" spans="2:8" ht="19.5" customHeight="1">
      <c r="B1" s="200"/>
      <c r="C1" s="201" t="s">
        <v>160</v>
      </c>
      <c r="D1" s="314">
        <f>IF('[1]Ilmoittautuneet'!C1="","",'[1]Ilmoittautuneet'!C1)</f>
      </c>
      <c r="E1" s="315"/>
      <c r="F1" s="315"/>
      <c r="G1" s="200"/>
      <c r="H1" s="200"/>
    </row>
    <row r="2" spans="2:9" ht="19.5" customHeight="1">
      <c r="B2" s="90"/>
      <c r="C2" s="91" t="s">
        <v>169</v>
      </c>
      <c r="D2" s="320"/>
      <c r="E2" s="321"/>
      <c r="F2" s="92"/>
      <c r="G2" s="92"/>
      <c r="H2" s="92"/>
      <c r="I2" s="93"/>
    </row>
    <row r="3" spans="2:9" ht="19.5" customHeight="1">
      <c r="B3" s="90"/>
      <c r="C3" s="91" t="s">
        <v>131</v>
      </c>
      <c r="D3" s="322" t="s">
        <v>337</v>
      </c>
      <c r="E3" s="322"/>
      <c r="F3" s="94"/>
      <c r="G3" s="94"/>
      <c r="H3" s="94"/>
      <c r="I3" s="93"/>
    </row>
    <row r="4" spans="2:9" ht="24.75" customHeight="1" thickBot="1">
      <c r="B4" s="95"/>
      <c r="C4" s="96"/>
      <c r="D4" s="96"/>
      <c r="E4" s="97"/>
      <c r="F4" s="97"/>
      <c r="G4" s="97"/>
      <c r="H4" s="97"/>
      <c r="I4" s="98"/>
    </row>
    <row r="5" spans="1:10" ht="24.75" customHeight="1">
      <c r="A5" s="99"/>
      <c r="B5" s="100"/>
      <c r="C5" s="236" t="s">
        <v>170</v>
      </c>
      <c r="D5" s="237" t="s">
        <v>69</v>
      </c>
      <c r="E5" s="202"/>
      <c r="F5" s="102"/>
      <c r="G5" s="102"/>
      <c r="H5" s="102"/>
      <c r="I5" s="103"/>
      <c r="J5" s="104"/>
    </row>
    <row r="6" spans="1:10" ht="24.75" customHeight="1" thickBot="1">
      <c r="A6" s="99"/>
      <c r="B6" s="105"/>
      <c r="C6" s="238"/>
      <c r="D6" s="239"/>
      <c r="E6" s="108"/>
      <c r="F6" s="203" t="s">
        <v>228</v>
      </c>
      <c r="G6" s="102"/>
      <c r="H6" s="102"/>
      <c r="I6" s="103"/>
      <c r="J6" s="104"/>
    </row>
    <row r="7" spans="1:10" ht="24.75" customHeight="1">
      <c r="A7" s="99"/>
      <c r="B7" s="109"/>
      <c r="C7" s="240"/>
      <c r="D7" s="241"/>
      <c r="E7" s="204"/>
      <c r="F7" s="111" t="s">
        <v>359</v>
      </c>
      <c r="G7" s="112"/>
      <c r="H7" s="102"/>
      <c r="I7" s="103"/>
      <c r="J7" s="104"/>
    </row>
    <row r="8" spans="1:10" ht="24.75" customHeight="1" thickBot="1">
      <c r="A8" s="99"/>
      <c r="B8" s="113"/>
      <c r="C8" s="242" t="s">
        <v>94</v>
      </c>
      <c r="D8" s="243" t="s">
        <v>60</v>
      </c>
      <c r="E8" s="102"/>
      <c r="F8" s="111"/>
      <c r="G8" s="203" t="s">
        <v>351</v>
      </c>
      <c r="H8" s="102"/>
      <c r="I8" s="103"/>
      <c r="J8" s="104"/>
    </row>
    <row r="9" spans="1:10" ht="24.75" customHeight="1">
      <c r="A9" s="99"/>
      <c r="B9" s="100"/>
      <c r="C9" s="236" t="s">
        <v>156</v>
      </c>
      <c r="D9" s="237" t="s">
        <v>157</v>
      </c>
      <c r="E9" s="202" t="s">
        <v>228</v>
      </c>
      <c r="F9" s="111"/>
      <c r="G9" s="111" t="s">
        <v>352</v>
      </c>
      <c r="H9" s="102"/>
      <c r="I9" s="103"/>
      <c r="J9" s="104"/>
    </row>
    <row r="10" spans="1:10" ht="24.75" customHeight="1" thickBot="1">
      <c r="A10" s="99"/>
      <c r="B10" s="105"/>
      <c r="C10" s="238" t="s">
        <v>171</v>
      </c>
      <c r="D10" s="239" t="s">
        <v>35</v>
      </c>
      <c r="E10" s="108" t="s">
        <v>211</v>
      </c>
      <c r="F10" s="207" t="s">
        <v>228</v>
      </c>
      <c r="G10" s="111"/>
      <c r="H10" s="102"/>
      <c r="I10" s="103"/>
      <c r="J10" s="104"/>
    </row>
    <row r="11" spans="1:10" ht="24.75" customHeight="1">
      <c r="A11" s="99"/>
      <c r="B11" s="109"/>
      <c r="C11" s="240"/>
      <c r="D11" s="241"/>
      <c r="E11" s="204"/>
      <c r="F11" s="102" t="s">
        <v>211</v>
      </c>
      <c r="G11" s="111"/>
      <c r="H11" s="102"/>
      <c r="I11" s="103"/>
      <c r="J11" s="104"/>
    </row>
    <row r="12" spans="1:10" ht="24.75" customHeight="1" thickBot="1">
      <c r="A12" s="99"/>
      <c r="B12" s="113"/>
      <c r="C12" s="242" t="s">
        <v>153</v>
      </c>
      <c r="D12" s="243" t="s">
        <v>154</v>
      </c>
      <c r="E12" s="102"/>
      <c r="F12" s="102"/>
      <c r="G12" s="111"/>
      <c r="H12" s="203" t="s">
        <v>325</v>
      </c>
      <c r="I12" s="103"/>
      <c r="J12" s="104"/>
    </row>
    <row r="13" spans="1:10" ht="24.75" customHeight="1" thickBot="1">
      <c r="A13" s="116"/>
      <c r="B13" s="117"/>
      <c r="C13" s="244"/>
      <c r="D13" s="244"/>
      <c r="E13" s="102"/>
      <c r="F13" s="102"/>
      <c r="G13" s="111"/>
      <c r="H13" s="247" t="s">
        <v>358</v>
      </c>
      <c r="I13" s="103"/>
      <c r="J13" s="104"/>
    </row>
    <row r="14" spans="1:10" ht="24.75" customHeight="1">
      <c r="A14" s="99"/>
      <c r="B14" s="100"/>
      <c r="C14" s="236" t="s">
        <v>172</v>
      </c>
      <c r="D14" s="237" t="s">
        <v>173</v>
      </c>
      <c r="E14" s="202"/>
      <c r="F14" s="102"/>
      <c r="G14" s="248"/>
      <c r="H14" s="111"/>
      <c r="I14" s="103"/>
      <c r="J14" s="104"/>
    </row>
    <row r="15" spans="1:10" ht="24.75" customHeight="1" thickBot="1">
      <c r="A15" s="99"/>
      <c r="B15" s="105"/>
      <c r="C15" s="238"/>
      <c r="D15" s="239"/>
      <c r="E15" s="108"/>
      <c r="F15" s="203" t="s">
        <v>325</v>
      </c>
      <c r="G15" s="111"/>
      <c r="H15" s="111"/>
      <c r="I15" s="103"/>
      <c r="J15" s="104"/>
    </row>
    <row r="16" spans="1:10" ht="24.75" customHeight="1">
      <c r="A16" s="99"/>
      <c r="B16" s="109"/>
      <c r="C16" s="240" t="s">
        <v>174</v>
      </c>
      <c r="D16" s="241" t="s">
        <v>80</v>
      </c>
      <c r="E16" s="204" t="s">
        <v>325</v>
      </c>
      <c r="F16" s="111" t="s">
        <v>343</v>
      </c>
      <c r="G16" s="111"/>
      <c r="H16" s="111"/>
      <c r="I16" s="103"/>
      <c r="J16" s="104"/>
    </row>
    <row r="17" spans="1:10" ht="24.75" customHeight="1" thickBot="1">
      <c r="A17" s="99"/>
      <c r="B17" s="113"/>
      <c r="C17" s="242" t="s">
        <v>59</v>
      </c>
      <c r="D17" s="243" t="s">
        <v>60</v>
      </c>
      <c r="E17" s="102" t="s">
        <v>338</v>
      </c>
      <c r="F17" s="111"/>
      <c r="G17" s="207" t="s">
        <v>325</v>
      </c>
      <c r="H17" s="111"/>
      <c r="I17" s="103"/>
      <c r="J17" s="104"/>
    </row>
    <row r="18" spans="1:10" ht="24.75" customHeight="1">
      <c r="A18" s="99"/>
      <c r="B18" s="100"/>
      <c r="C18" s="236" t="s">
        <v>63</v>
      </c>
      <c r="D18" s="237" t="s">
        <v>19</v>
      </c>
      <c r="E18" s="202" t="s">
        <v>336</v>
      </c>
      <c r="F18" s="111"/>
      <c r="G18" s="112" t="s">
        <v>353</v>
      </c>
      <c r="H18" s="111"/>
      <c r="I18" s="103"/>
      <c r="J18" s="104"/>
    </row>
    <row r="19" spans="1:10" ht="24.75" customHeight="1" thickBot="1">
      <c r="A19" s="99"/>
      <c r="B19" s="105"/>
      <c r="C19" s="238" t="s">
        <v>93</v>
      </c>
      <c r="D19" s="239" t="s">
        <v>69</v>
      </c>
      <c r="E19" s="108" t="s">
        <v>339</v>
      </c>
      <c r="F19" s="207" t="s">
        <v>344</v>
      </c>
      <c r="G19" s="112"/>
      <c r="H19" s="111"/>
      <c r="I19" s="103"/>
      <c r="J19" s="104"/>
    </row>
    <row r="20" spans="1:10" ht="24.75" customHeight="1">
      <c r="A20" s="99"/>
      <c r="B20" s="109"/>
      <c r="C20" s="240"/>
      <c r="D20" s="241"/>
      <c r="E20" s="204"/>
      <c r="F20" s="102" t="s">
        <v>345</v>
      </c>
      <c r="G20" s="112"/>
      <c r="H20" s="111"/>
      <c r="I20" s="103"/>
      <c r="J20" s="104"/>
    </row>
    <row r="21" spans="1:10" ht="24.75" customHeight="1" thickBot="1">
      <c r="A21" s="99"/>
      <c r="B21" s="113"/>
      <c r="C21" s="242" t="s">
        <v>151</v>
      </c>
      <c r="D21" s="243" t="s">
        <v>35</v>
      </c>
      <c r="E21" s="102"/>
      <c r="F21" s="102"/>
      <c r="G21" s="112"/>
      <c r="H21" s="207" t="s">
        <v>349</v>
      </c>
      <c r="I21" s="118"/>
      <c r="J21" s="104"/>
    </row>
    <row r="22" spans="1:10" ht="24.75" customHeight="1" thickBot="1">
      <c r="A22" s="99"/>
      <c r="B22" s="249"/>
      <c r="C22" s="250"/>
      <c r="D22" s="250"/>
      <c r="E22" s="251"/>
      <c r="F22" s="102"/>
      <c r="G22" s="112"/>
      <c r="H22" s="111" t="s">
        <v>357</v>
      </c>
      <c r="I22" s="103"/>
      <c r="J22" s="104"/>
    </row>
    <row r="23" spans="1:10" ht="24.75" customHeight="1">
      <c r="A23" s="99"/>
      <c r="B23" s="252"/>
      <c r="C23" s="236" t="s">
        <v>62</v>
      </c>
      <c r="D23" s="237" t="s">
        <v>60</v>
      </c>
      <c r="E23" s="202"/>
      <c r="F23" s="102"/>
      <c r="G23" s="102"/>
      <c r="H23" s="111"/>
      <c r="I23" s="103"/>
      <c r="J23" s="104"/>
    </row>
    <row r="24" spans="1:10" ht="24.75" customHeight="1" thickBot="1">
      <c r="A24" s="99"/>
      <c r="B24" s="253"/>
      <c r="C24" s="238"/>
      <c r="D24" s="239"/>
      <c r="E24" s="108"/>
      <c r="F24" s="203" t="s">
        <v>226</v>
      </c>
      <c r="G24" s="102"/>
      <c r="H24" s="111"/>
      <c r="I24" s="103"/>
      <c r="J24" s="104"/>
    </row>
    <row r="25" spans="1:10" ht="24.75" customHeight="1">
      <c r="A25" s="99"/>
      <c r="B25" s="254"/>
      <c r="C25" s="240" t="s">
        <v>175</v>
      </c>
      <c r="D25" s="241" t="s">
        <v>19</v>
      </c>
      <c r="E25" s="204" t="s">
        <v>226</v>
      </c>
      <c r="F25" s="111" t="s">
        <v>346</v>
      </c>
      <c r="G25" s="112"/>
      <c r="H25" s="111"/>
      <c r="I25" s="103"/>
      <c r="J25" s="104"/>
    </row>
    <row r="26" spans="1:10" ht="24.75" customHeight="1" thickBot="1">
      <c r="A26" s="99"/>
      <c r="B26" s="255"/>
      <c r="C26" s="242" t="s">
        <v>163</v>
      </c>
      <c r="D26" s="243" t="s">
        <v>101</v>
      </c>
      <c r="E26" s="102" t="s">
        <v>360</v>
      </c>
      <c r="F26" s="111"/>
      <c r="G26" s="203" t="s">
        <v>226</v>
      </c>
      <c r="H26" s="111"/>
      <c r="I26" s="103"/>
      <c r="J26" s="104"/>
    </row>
    <row r="27" spans="1:10" ht="24.75" customHeight="1">
      <c r="A27" s="99"/>
      <c r="B27" s="252"/>
      <c r="C27" s="236" t="s">
        <v>150</v>
      </c>
      <c r="D27" s="237" t="s">
        <v>35</v>
      </c>
      <c r="E27" s="202" t="s">
        <v>340</v>
      </c>
      <c r="F27" s="111"/>
      <c r="G27" s="111" t="s">
        <v>354</v>
      </c>
      <c r="H27" s="111"/>
      <c r="I27" s="103"/>
      <c r="J27" s="104"/>
    </row>
    <row r="28" spans="1:10" ht="24.75" customHeight="1" thickBot="1">
      <c r="A28" s="99"/>
      <c r="B28" s="253"/>
      <c r="C28" s="238" t="s">
        <v>164</v>
      </c>
      <c r="D28" s="239" t="s">
        <v>1</v>
      </c>
      <c r="E28" s="108" t="s">
        <v>341</v>
      </c>
      <c r="F28" s="207" t="s">
        <v>340</v>
      </c>
      <c r="G28" s="111"/>
      <c r="H28" s="111"/>
      <c r="I28" s="103"/>
      <c r="J28" s="104"/>
    </row>
    <row r="29" spans="1:10" ht="24.75" customHeight="1">
      <c r="A29" s="99"/>
      <c r="B29" s="254"/>
      <c r="C29" s="240"/>
      <c r="D29" s="241"/>
      <c r="E29" s="204"/>
      <c r="F29" s="102" t="s">
        <v>347</v>
      </c>
      <c r="G29" s="111"/>
      <c r="H29" s="111"/>
      <c r="I29" s="103"/>
      <c r="J29" s="104"/>
    </row>
    <row r="30" spans="1:10" ht="24.75" customHeight="1" thickBot="1">
      <c r="A30" s="99"/>
      <c r="B30" s="255"/>
      <c r="C30" s="242" t="s">
        <v>67</v>
      </c>
      <c r="D30" s="243" t="s">
        <v>19</v>
      </c>
      <c r="E30" s="102"/>
      <c r="F30" s="102"/>
      <c r="G30" s="111"/>
      <c r="H30" s="207" t="s">
        <v>349</v>
      </c>
      <c r="I30" s="103"/>
      <c r="J30" s="104"/>
    </row>
    <row r="31" spans="1:10" ht="24.75" customHeight="1" thickBot="1">
      <c r="A31" s="99"/>
      <c r="B31" s="256"/>
      <c r="C31" s="244"/>
      <c r="D31" s="244"/>
      <c r="E31" s="102"/>
      <c r="F31" s="102"/>
      <c r="G31" s="111"/>
      <c r="H31" s="112" t="s">
        <v>356</v>
      </c>
      <c r="I31" s="103"/>
      <c r="J31" s="104"/>
    </row>
    <row r="32" spans="1:10" ht="24.75" customHeight="1">
      <c r="A32" s="99"/>
      <c r="B32" s="252"/>
      <c r="C32" s="236" t="s">
        <v>176</v>
      </c>
      <c r="D32" s="237" t="s">
        <v>101</v>
      </c>
      <c r="E32" s="202"/>
      <c r="F32" s="102"/>
      <c r="G32" s="111"/>
      <c r="H32" s="112"/>
      <c r="I32" s="103"/>
      <c r="J32" s="104"/>
    </row>
    <row r="33" spans="1:10" ht="24.75" customHeight="1" thickBot="1">
      <c r="A33" s="99"/>
      <c r="B33" s="253"/>
      <c r="C33" s="238"/>
      <c r="D33" s="239"/>
      <c r="E33" s="108"/>
      <c r="F33" s="203" t="s">
        <v>226</v>
      </c>
      <c r="G33" s="111"/>
      <c r="H33" s="112"/>
      <c r="I33" s="103"/>
      <c r="J33" s="104"/>
    </row>
    <row r="34" spans="1:10" ht="24.75" customHeight="1">
      <c r="A34" s="99"/>
      <c r="B34" s="254"/>
      <c r="C34" s="240" t="s">
        <v>73</v>
      </c>
      <c r="D34" s="241" t="s">
        <v>19</v>
      </c>
      <c r="E34" s="204" t="s">
        <v>226</v>
      </c>
      <c r="F34" s="111" t="s">
        <v>348</v>
      </c>
      <c r="G34" s="111"/>
      <c r="H34" s="112"/>
      <c r="I34" s="103"/>
      <c r="J34" s="104"/>
    </row>
    <row r="35" spans="1:10" ht="24.75" customHeight="1" thickBot="1">
      <c r="A35" s="99"/>
      <c r="B35" s="255"/>
      <c r="C35" s="242" t="s">
        <v>75</v>
      </c>
      <c r="D35" s="243" t="s">
        <v>60</v>
      </c>
      <c r="E35" s="102" t="s">
        <v>342</v>
      </c>
      <c r="F35" s="111"/>
      <c r="G35" s="207" t="s">
        <v>349</v>
      </c>
      <c r="H35" s="112"/>
      <c r="I35" s="103"/>
      <c r="J35" s="104"/>
    </row>
    <row r="36" spans="1:10" ht="24.75" customHeight="1">
      <c r="A36" s="99"/>
      <c r="B36" s="252"/>
      <c r="C36" s="236" t="s">
        <v>155</v>
      </c>
      <c r="D36" s="237" t="s">
        <v>35</v>
      </c>
      <c r="E36" s="202"/>
      <c r="F36" s="111"/>
      <c r="G36" s="112" t="s">
        <v>355</v>
      </c>
      <c r="H36" s="112"/>
      <c r="I36" s="103"/>
      <c r="J36" s="104"/>
    </row>
    <row r="37" spans="1:10" ht="24.75" customHeight="1" thickBot="1">
      <c r="A37" s="99"/>
      <c r="B37" s="253"/>
      <c r="C37" s="238"/>
      <c r="D37" s="239"/>
      <c r="E37" s="108"/>
      <c r="F37" s="207" t="s">
        <v>349</v>
      </c>
      <c r="G37" s="112"/>
      <c r="H37" s="112"/>
      <c r="I37" s="103"/>
      <c r="J37" s="104"/>
    </row>
    <row r="38" spans="1:10" ht="24.75" customHeight="1">
      <c r="A38" s="99"/>
      <c r="B38" s="254"/>
      <c r="C38" s="240"/>
      <c r="D38" s="241"/>
      <c r="E38" s="204"/>
      <c r="F38" s="102" t="s">
        <v>350</v>
      </c>
      <c r="G38" s="112"/>
      <c r="H38" s="112"/>
      <c r="I38" s="103"/>
      <c r="J38" s="104"/>
    </row>
    <row r="39" spans="1:10" ht="24.75" customHeight="1" thickBot="1">
      <c r="A39" s="99"/>
      <c r="B39" s="255"/>
      <c r="C39" s="242" t="s">
        <v>177</v>
      </c>
      <c r="D39" s="243" t="s">
        <v>173</v>
      </c>
      <c r="E39" s="122"/>
      <c r="F39" s="122"/>
      <c r="G39" s="123"/>
      <c r="H39" s="123"/>
      <c r="I39" s="103"/>
      <c r="J39" s="104"/>
    </row>
    <row r="40" spans="2:10" ht="24.75" customHeight="1">
      <c r="B40" s="90"/>
      <c r="C40" s="124"/>
      <c r="D40" s="124"/>
      <c r="E40" s="125"/>
      <c r="F40" s="125"/>
      <c r="G40" s="125"/>
      <c r="H40" s="125"/>
      <c r="I40" s="103"/>
      <c r="J40" s="104"/>
    </row>
    <row r="41" spans="3:26" ht="21" customHeight="1">
      <c r="C41" s="218" t="s">
        <v>132</v>
      </c>
      <c r="D41" s="225"/>
      <c r="J41" s="219" t="s">
        <v>133</v>
      </c>
      <c r="K41" s="220"/>
      <c r="L41" s="220"/>
      <c r="M41" s="220"/>
      <c r="N41" s="220"/>
      <c r="O41" s="220"/>
      <c r="P41" s="220"/>
      <c r="Q41" s="220"/>
      <c r="R41" s="220"/>
      <c r="S41" s="219" t="s">
        <v>133</v>
      </c>
      <c r="T41" s="220"/>
      <c r="U41" s="220"/>
      <c r="V41" s="220"/>
      <c r="W41" s="220"/>
      <c r="X41" s="220"/>
      <c r="Y41" s="220"/>
      <c r="Z41" s="220"/>
    </row>
    <row r="42" spans="3:26" ht="21" customHeight="1">
      <c r="C42" s="221" t="str">
        <f>+IF(EXACT($E5,$B5),$C5,IF(EXACT($E5,$B6),$C6,"VIRHE!"))</f>
        <v>Mika Myllärinen</v>
      </c>
      <c r="D42" s="221">
        <f>+IF($E5="","",IF(EXACT($E5,$B5),$D5,IF(EXACT($E5,$B6),$D6,"VIRHE!")))</f>
      </c>
      <c r="E42" s="222" t="s">
        <v>128</v>
      </c>
      <c r="F42" s="223">
        <f>+IF($E5="","",IF(EXACT($E5,$B6),$C5,IF(EXACT($E5,$B5),$C6,"VIRHE!")))</f>
      </c>
      <c r="G42" s="223">
        <f>+IF($E5="","",IF(EXACT($E5,$B6),$D5,IF(EXACT($E5,$B5),$D6,"VIRHE!")))</f>
      </c>
      <c r="H42" s="222">
        <f>+E6</f>
        <v>0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3:26" ht="21" customHeight="1">
      <c r="C43" s="89">
        <f>+IF(EXACT($E7,$B7),$C7,IF(EXACT($E7,$B8),$C8,"VIRHE!"))</f>
        <v>0</v>
      </c>
      <c r="D43" s="89">
        <f>+IF($E7="","",IF(EXACT($E7,$B7),$D7,IF(EXACT($E7,$B8),$D8,"VIRHE!")))</f>
      </c>
      <c r="E43" s="104" t="s">
        <v>128</v>
      </c>
      <c r="F43" s="224">
        <f>+IF($E7="","",IF(EXACT($E7,$B8),$C7,IF(EXACT($E7,$B7),$C8,"VIRHE!")))</f>
      </c>
      <c r="G43" s="224">
        <f>+IF($E7="","",IF(EXACT($E7,$B8),$D7,IF(EXACT($E7,$B7),$D8,"VIRHE!")))</f>
      </c>
      <c r="H43" s="104">
        <f>+E8</f>
        <v>0</v>
      </c>
      <c r="J43" s="220" t="s">
        <v>85</v>
      </c>
      <c r="K43" s="220"/>
      <c r="L43" s="311" t="str">
        <f>+$D$3</f>
        <v>ei vahv parvo 20 --&gt; pisteet 12-6-3</v>
      </c>
      <c r="M43" s="312"/>
      <c r="N43" s="312"/>
      <c r="O43" s="220"/>
      <c r="P43" s="220"/>
      <c r="Q43" s="220"/>
      <c r="R43" s="220"/>
      <c r="S43" s="220" t="s">
        <v>85</v>
      </c>
      <c r="T43" s="220"/>
      <c r="U43" s="311" t="str">
        <f>+$D$3</f>
        <v>ei vahv parvo 20 --&gt; pisteet 12-6-3</v>
      </c>
      <c r="V43" s="312"/>
      <c r="W43" s="312"/>
      <c r="X43" s="220"/>
      <c r="Y43" s="220"/>
      <c r="Z43" s="220"/>
    </row>
    <row r="44" spans="3:26" ht="21" customHeight="1">
      <c r="C44" s="221" t="str">
        <f>+IF(EXACT($E9,$B9),$C9,IF(EXACT($E9,$B10),$C10,"VIRHE!"))</f>
        <v>VIRHE!</v>
      </c>
      <c r="D44" s="221" t="str">
        <f>+IF($E9="","",IF(EXACT($E9,$B9),$D9,IF(EXACT($E9,$B10),$D10,"VIRHE!")))</f>
        <v>VIRHE!</v>
      </c>
      <c r="E44" s="222" t="s">
        <v>128</v>
      </c>
      <c r="F44" s="223" t="str">
        <f>+IF($E9="","",IF(EXACT($E9,$B10),$C9,IF(EXACT($E9,$B9),$C10,"VIRHE!")))</f>
        <v>VIRHE!</v>
      </c>
      <c r="G44" s="223" t="str">
        <f>+IF($E9="","",IF(EXACT($E9,$B10),$D9,IF(EXACT($E9,$B9),$D10,"VIRHE!")))</f>
        <v>VIRHE!</v>
      </c>
      <c r="H44" s="222" t="str">
        <f>+E10</f>
        <v>w.o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3:26" ht="21" customHeight="1">
      <c r="C45" s="89">
        <f>+IF(EXACT($E11,$B11),$C11,IF(EXACT($E11,$B12),$C12,"VIRHE!"))</f>
        <v>0</v>
      </c>
      <c r="D45" s="89">
        <f>+IF($E11="","",IF(EXACT($E11,$B11),$D11,IF(EXACT($E11,$B12),$D12,"VIRHE!")))</f>
      </c>
      <c r="E45" s="104" t="s">
        <v>128</v>
      </c>
      <c r="F45" s="224">
        <f>+IF($E11="","",IF(EXACT($E11,$B12),$C11,IF(EXACT($E11,$B11),$C12,"VIRHE!")))</f>
      </c>
      <c r="G45" s="224">
        <f>+IF($E11="","",IF(EXACT($E11,$B12),$D11,IF(EXACT($E11,$B11),$D12,"VIRHE!")))</f>
      </c>
      <c r="H45" s="104">
        <f>+E12</f>
        <v>0</v>
      </c>
      <c r="J45" s="220" t="s">
        <v>134</v>
      </c>
      <c r="K45" s="220"/>
      <c r="L45" s="313">
        <f>+$D$1</f>
      </c>
      <c r="M45" s="313"/>
      <c r="N45" s="313"/>
      <c r="O45" s="313"/>
      <c r="P45" s="313"/>
      <c r="Q45" s="220"/>
      <c r="R45" s="220"/>
      <c r="S45" s="220" t="s">
        <v>134</v>
      </c>
      <c r="T45" s="220"/>
      <c r="U45" s="313">
        <f>+$D$1</f>
      </c>
      <c r="V45" s="313"/>
      <c r="W45" s="313"/>
      <c r="X45" s="313"/>
      <c r="Y45" s="313"/>
      <c r="Z45" s="220"/>
    </row>
    <row r="46" spans="3:26" ht="21" customHeight="1">
      <c r="C46" s="221" t="str">
        <f>+IF(EXACT($E14,$B14),$C14,IF(EXACT($E14,$B15),$C15,"VIRHE!"))</f>
        <v>Ilpo Salo</v>
      </c>
      <c r="D46" s="221">
        <f>+IF($E14="","",IF(EXACT($E14,$B14),$D14,IF(EXACT($E14,$B15),$D15,"VIRHE!")))</f>
      </c>
      <c r="E46" s="222" t="s">
        <v>128</v>
      </c>
      <c r="F46" s="223">
        <f>+IF($E14="","",IF(EXACT($E14,$B15),$C14,IF(EXACT($E14,$B14),$C15,"VIRHE!")))</f>
      </c>
      <c r="G46" s="223">
        <f>+IF($E14="","",IF(EXACT($E14,$B15),$D14,IF(EXACT($E14,$B14),$D15,"VIRHE!")))</f>
      </c>
      <c r="H46" s="222">
        <f>+E15</f>
        <v>0</v>
      </c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3:26" ht="21" customHeight="1">
      <c r="C47" s="89" t="str">
        <f>+IF(EXACT($E16,$B16),$C16,IF(EXACT($E16,$B17),$C17,"VIRHE!"))</f>
        <v>VIRHE!</v>
      </c>
      <c r="D47" s="89" t="str">
        <f>+IF($E16="","",IF(EXACT($E16,$B16),$D16,IF(EXACT($E16,$B17),$D17,"VIRHE!")))</f>
        <v>VIRHE!</v>
      </c>
      <c r="E47" s="104" t="s">
        <v>128</v>
      </c>
      <c r="F47" s="224" t="str">
        <f>+IF($E16="","",IF(EXACT($E16,$B17),$C16,IF(EXACT($E16,$B16),$C17,"VIRHE!")))</f>
        <v>VIRHE!</v>
      </c>
      <c r="G47" s="224" t="str">
        <f>+IF($E16="","",IF(EXACT($E16,$B17),$D16,IF(EXACT($E16,$B16),$D17,"VIRHE!")))</f>
        <v>VIRHE!</v>
      </c>
      <c r="H47" s="104" t="str">
        <f>+E17</f>
        <v>8,6,7</v>
      </c>
      <c r="J47" s="220" t="s">
        <v>136</v>
      </c>
      <c r="K47" s="220"/>
      <c r="L47" s="313">
        <f>+$D$2</f>
        <v>0</v>
      </c>
      <c r="M47" s="313"/>
      <c r="N47" s="228" t="s">
        <v>4</v>
      </c>
      <c r="O47" s="220"/>
      <c r="P47" s="229"/>
      <c r="Q47" s="220"/>
      <c r="R47" s="220"/>
      <c r="S47" s="220" t="s">
        <v>136</v>
      </c>
      <c r="T47" s="220"/>
      <c r="U47" s="313">
        <f>+$D$2</f>
        <v>0</v>
      </c>
      <c r="V47" s="313"/>
      <c r="W47" s="228" t="s">
        <v>4</v>
      </c>
      <c r="X47" s="220"/>
      <c r="Y47" s="230"/>
      <c r="Z47" s="220"/>
    </row>
    <row r="48" spans="3:26" ht="21" customHeight="1">
      <c r="C48" s="221" t="str">
        <f>+IF(EXACT($E18,$B18),$C18,IF(EXACT($E18,$B19),$C19,"VIRHE!"))</f>
        <v>VIRHE!</v>
      </c>
      <c r="D48" s="221" t="str">
        <f>+IF($E18="","",IF(EXACT($E18,$B18),$D18,IF(EXACT($E18,$B19),$D19,"VIRHE!")))</f>
        <v>VIRHE!</v>
      </c>
      <c r="E48" s="222" t="s">
        <v>128</v>
      </c>
      <c r="F48" s="223" t="str">
        <f>+IF($E18="","",IF(EXACT($E18,$B19),$C18,IF(EXACT($E18,$B18),$C19,"VIRHE!")))</f>
        <v>VIRHE!</v>
      </c>
      <c r="G48" s="223" t="str">
        <f>+IF($E18="","",IF(EXACT($E18,$B19),$D18,IF(EXACT($E18,$B18),$D19,"VIRHE!")))</f>
        <v>VIRHE!</v>
      </c>
      <c r="H48" s="222" t="str">
        <f>+E19</f>
        <v>6,6,-7,8</v>
      </c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3:26" ht="21" customHeight="1">
      <c r="C49" s="89">
        <f>+IF(EXACT($E20,$B20),$C20,IF(EXACT($E20,$B21),$C21,"VIRHE!"))</f>
        <v>0</v>
      </c>
      <c r="D49" s="89">
        <f>+IF($E20="","",IF(EXACT($E20,$B20),$D20,IF(EXACT($E20,$B21),$D21,"VIRHE!")))</f>
      </c>
      <c r="E49" s="104" t="s">
        <v>128</v>
      </c>
      <c r="F49" s="224">
        <f>+IF($E20="","",IF(EXACT($E20,$B21),$C20,IF(EXACT($E20,$B20),$C21,"VIRHE!")))</f>
      </c>
      <c r="G49" s="224">
        <f>+IF($E20="","",IF(EXACT($E20,$B21),$D20,IF(EXACT($E20,$B20),$D21,"VIRHE!")))</f>
      </c>
      <c r="H49" s="104">
        <f>+E21</f>
        <v>0</v>
      </c>
      <c r="J49" s="313" t="str">
        <f>+C5</f>
        <v>Mika Myllärinen</v>
      </c>
      <c r="K49" s="313"/>
      <c r="L49" s="313"/>
      <c r="M49" s="313"/>
      <c r="N49" s="231" t="s">
        <v>128</v>
      </c>
      <c r="O49" s="232"/>
      <c r="P49" s="313">
        <f>+C6</f>
        <v>0</v>
      </c>
      <c r="Q49" s="313"/>
      <c r="R49" s="220"/>
      <c r="S49" s="313">
        <f>+C7</f>
        <v>0</v>
      </c>
      <c r="T49" s="313"/>
      <c r="U49" s="313"/>
      <c r="V49" s="313"/>
      <c r="W49" s="231" t="s">
        <v>128</v>
      </c>
      <c r="X49" s="232"/>
      <c r="Y49" s="313" t="str">
        <f>+C8</f>
        <v>Atte Tuominen</v>
      </c>
      <c r="Z49" s="313"/>
    </row>
    <row r="50" spans="3:26" ht="21" customHeight="1">
      <c r="C50" s="221" t="str">
        <f>+IF(EXACT($E23,$B23),$C23,IF(EXACT($E23,$B24),$C24,"VIRHE!"))</f>
        <v>Toivo Karhu</v>
      </c>
      <c r="D50" s="221">
        <f>+IF($E23="","",IF(EXACT($E23,$B23),$D23,IF(EXACT($E23,$B24),$D24,"VIRHE!")))</f>
      </c>
      <c r="E50" s="222" t="s">
        <v>128</v>
      </c>
      <c r="F50" s="223">
        <f>+IF($E23="","",IF(EXACT($E23,$B24),$C23,IF(EXACT($E23,$B23),$C24,"VIRHE!")))</f>
      </c>
      <c r="G50" s="223">
        <f>+IF($E23="","",IF(EXACT($E23,$B24),$D23,IF(EXACT($E23,$B23),$D24,"VIRHE!")))</f>
      </c>
      <c r="H50" s="222">
        <f>+E24</f>
        <v>0</v>
      </c>
      <c r="J50" s="220" t="s">
        <v>8</v>
      </c>
      <c r="K50" s="220"/>
      <c r="L50" s="220"/>
      <c r="M50" s="220"/>
      <c r="N50" s="220"/>
      <c r="O50" s="220"/>
      <c r="P50" s="220" t="s">
        <v>8</v>
      </c>
      <c r="Q50" s="220"/>
      <c r="R50" s="220"/>
      <c r="S50" s="220" t="s">
        <v>8</v>
      </c>
      <c r="T50" s="220"/>
      <c r="U50" s="220"/>
      <c r="V50" s="220"/>
      <c r="W50" s="220"/>
      <c r="X50" s="220"/>
      <c r="Y50" s="220" t="s">
        <v>8</v>
      </c>
      <c r="Z50" s="220"/>
    </row>
    <row r="51" spans="3:26" ht="21" customHeight="1">
      <c r="C51" s="89" t="str">
        <f>+IF(EXACT($E25,$B25),$C25,IF(EXACT($E25,$B26),$C26,"VIRHE!"))</f>
        <v>VIRHE!</v>
      </c>
      <c r="D51" s="89" t="str">
        <f>+IF($E25="","",IF(EXACT($E25,$B25),$D25,IF(EXACT($E25,$B26),$D26,"VIRHE!")))</f>
        <v>VIRHE!</v>
      </c>
      <c r="E51" s="104" t="s">
        <v>128</v>
      </c>
      <c r="F51" s="224" t="str">
        <f>+IF($E25="","",IF(EXACT($E25,$B26),$C25,IF(EXACT($E25,$B25),$C26,"VIRHE!")))</f>
        <v>VIRHE!</v>
      </c>
      <c r="G51" s="224" t="str">
        <f>+IF($E25="","",IF(EXACT($E25,$B26),$D25,IF(EXACT($E25,$B25),$D26,"VIRHE!")))</f>
        <v>VIRHE!</v>
      </c>
      <c r="H51" s="104" t="str">
        <f>+E26</f>
        <v>7,7,7</v>
      </c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3:26" ht="21" customHeight="1">
      <c r="C52" s="221" t="str">
        <f>+IF(EXACT($E27,$B27),$C27,IF(EXACT($E27,$B28),$C28,"VIRHE!"))</f>
        <v>VIRHE!</v>
      </c>
      <c r="D52" s="221" t="str">
        <f>+IF($E27="","",IF(EXACT($E27,$B27),$D27,IF(EXACT($E27,$B28),$D28,"VIRHE!")))</f>
        <v>VIRHE!</v>
      </c>
      <c r="E52" s="222" t="s">
        <v>128</v>
      </c>
      <c r="F52" s="223" t="str">
        <f>+IF($E27="","",IF(EXACT($E27,$B28),$C27,IF(EXACT($E27,$B27),$C28,"VIRHE!")))</f>
        <v>VIRHE!</v>
      </c>
      <c r="G52" s="223" t="str">
        <f>+IF($E27="","",IF(EXACT($E27,$B28),$D27,IF(EXACT($E27,$B27),$D28,"VIRHE!")))</f>
        <v>VIRHE!</v>
      </c>
      <c r="H52" s="222" t="str">
        <f>+E28</f>
        <v>-5,11,5,13</v>
      </c>
      <c r="J52" s="313" t="str">
        <f>+D5</f>
        <v>Por-83</v>
      </c>
      <c r="K52" s="313"/>
      <c r="L52" s="313"/>
      <c r="M52" s="313"/>
      <c r="N52" s="220"/>
      <c r="O52" s="220"/>
      <c r="P52" s="313">
        <f>+D6</f>
        <v>0</v>
      </c>
      <c r="Q52" s="313"/>
      <c r="R52" s="220"/>
      <c r="S52" s="313">
        <f>+D7</f>
        <v>0</v>
      </c>
      <c r="T52" s="313"/>
      <c r="U52" s="313"/>
      <c r="V52" s="313"/>
      <c r="W52" s="220"/>
      <c r="X52" s="220"/>
      <c r="Y52" s="313" t="str">
        <f>+D8</f>
        <v>TuPy</v>
      </c>
      <c r="Z52" s="313"/>
    </row>
    <row r="53" spans="3:26" ht="21" customHeight="1">
      <c r="C53" s="89">
        <f>+IF(EXACT($E29,$B29),$C29,IF(EXACT($E29,$B30),$C30,"VIRHE!"))</f>
        <v>0</v>
      </c>
      <c r="D53" s="89">
        <f>+IF($E29="","",IF(EXACT($E29,$B29),$D29,IF(EXACT($E29,$B30),$D30,"VIRHE!")))</f>
      </c>
      <c r="E53" s="104" t="s">
        <v>128</v>
      </c>
      <c r="F53" s="224">
        <f>+IF($E29="","",IF(EXACT($E29,$B30),$C29,IF(EXACT($E29,$B29),$C30,"VIRHE!")))</f>
      </c>
      <c r="G53" s="224">
        <f>+IF($E29="","",IF(EXACT($E29,$B30),$D29,IF(EXACT($E29,$B29),$D30,"VIRHE!")))</f>
      </c>
      <c r="H53" s="104">
        <f>+E30</f>
        <v>0</v>
      </c>
      <c r="J53" s="220" t="s">
        <v>0</v>
      </c>
      <c r="K53" s="220"/>
      <c r="L53" s="220"/>
      <c r="M53" s="220"/>
      <c r="N53" s="220"/>
      <c r="O53" s="220"/>
      <c r="P53" s="220" t="s">
        <v>0</v>
      </c>
      <c r="Q53" s="220"/>
      <c r="R53" s="220"/>
      <c r="S53" s="220" t="s">
        <v>0</v>
      </c>
      <c r="T53" s="220"/>
      <c r="U53" s="220"/>
      <c r="V53" s="220"/>
      <c r="W53" s="220"/>
      <c r="X53" s="220"/>
      <c r="Y53" s="220" t="s">
        <v>0</v>
      </c>
      <c r="Z53" s="220"/>
    </row>
    <row r="54" spans="3:26" ht="21" customHeight="1">
      <c r="C54" s="221" t="str">
        <f>+IF(EXACT($E32,$B32),$C32,IF(EXACT($E32,$B33),$C33,"VIRHE!"))</f>
        <v>Isto Laaksonen</v>
      </c>
      <c r="D54" s="221">
        <f>+IF($E32="","",IF(EXACT($E32,$B32),$D32,IF(EXACT($E32,$B33),$D33,"VIRHE!")))</f>
      </c>
      <c r="E54" s="222" t="s">
        <v>128</v>
      </c>
      <c r="F54" s="223">
        <f>+IF($E32="","",IF(EXACT($E32,$B33),$C32,IF(EXACT($E32,$B32),$C33,"VIRHE!")))</f>
      </c>
      <c r="G54" s="223">
        <f>+IF($E32="","",IF(EXACT($E32,$B33),$D32,IF(EXACT($E32,$B32),$D33,"VIRHE!")))</f>
      </c>
      <c r="H54" s="222">
        <f>+E33</f>
        <v>0</v>
      </c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3:26" ht="21" customHeight="1">
      <c r="C55" s="89" t="str">
        <f>+IF(EXACT($E34,$B34),$C34,IF(EXACT($E34,$B35),$C35,"VIRHE!"))</f>
        <v>VIRHE!</v>
      </c>
      <c r="D55" s="89" t="str">
        <f>+IF($E34="","",IF(EXACT($E34,$B34),$D34,IF(EXACT($E34,$B35),$D35,"VIRHE!")))</f>
        <v>VIRHE!</v>
      </c>
      <c r="E55" s="104" t="s">
        <v>128</v>
      </c>
      <c r="F55" s="224" t="str">
        <f>+IF($E34="","",IF(EXACT($E34,$B35),$C34,IF(EXACT($E34,$B34),$C35,"VIRHE!")))</f>
        <v>VIRHE!</v>
      </c>
      <c r="G55" s="224" t="str">
        <f>+IF($E34="","",IF(EXACT($E34,$B35),$D34,IF(EXACT($E34,$B34),$D35,"VIRHE!")))</f>
        <v>VIRHE!</v>
      </c>
      <c r="H55" s="104" t="str">
        <f>+E35</f>
        <v>-11,9,6,-10,13</v>
      </c>
      <c r="J55" s="220" t="s">
        <v>113</v>
      </c>
      <c r="K55" s="229"/>
      <c r="L55" s="232" t="s">
        <v>139</v>
      </c>
      <c r="M55" s="229"/>
      <c r="N55" s="220"/>
      <c r="O55" s="220"/>
      <c r="P55" s="220"/>
      <c r="Q55" s="220"/>
      <c r="R55" s="220"/>
      <c r="S55" s="220" t="s">
        <v>113</v>
      </c>
      <c r="T55" s="229"/>
      <c r="U55" s="232" t="s">
        <v>139</v>
      </c>
      <c r="V55" s="229"/>
      <c r="W55" s="220"/>
      <c r="X55" s="220"/>
      <c r="Y55" s="220"/>
      <c r="Z55" s="220"/>
    </row>
    <row r="56" spans="3:26" ht="21" customHeight="1">
      <c r="C56" s="221" t="str">
        <f>+IF(EXACT($E36,$B36),$C36,IF(EXACT($E36,$B37),$C37,"VIRHE!"))</f>
        <v>Yrjö Kerttula</v>
      </c>
      <c r="D56" s="221">
        <f>+IF($E36="","",IF(EXACT($E36,$B36),$D36,IF(EXACT($E36,$B37),$D37,"VIRHE!")))</f>
      </c>
      <c r="E56" s="222" t="s">
        <v>128</v>
      </c>
      <c r="F56" s="223">
        <f>+IF($E36="","",IF(EXACT($E36,$B37),$C36,IF(EXACT($E36,$B36),$C37,"VIRHE!")))</f>
      </c>
      <c r="G56" s="223">
        <f>+IF($E36="","",IF(EXACT($E36,$B37),$D36,IF(EXACT($E36,$B36),$D37,"VIRHE!")))</f>
      </c>
      <c r="H56" s="222">
        <f>+E37</f>
        <v>0</v>
      </c>
      <c r="J56" s="220" t="s">
        <v>114</v>
      </c>
      <c r="K56" s="234"/>
      <c r="L56" s="232" t="s">
        <v>139</v>
      </c>
      <c r="M56" s="234"/>
      <c r="N56" s="220"/>
      <c r="O56" s="220"/>
      <c r="P56" s="313"/>
      <c r="Q56" s="313"/>
      <c r="R56" s="220"/>
      <c r="S56" s="220" t="s">
        <v>114</v>
      </c>
      <c r="T56" s="234"/>
      <c r="U56" s="232" t="s">
        <v>139</v>
      </c>
      <c r="V56" s="234"/>
      <c r="W56" s="220"/>
      <c r="X56" s="220"/>
      <c r="Y56" s="313"/>
      <c r="Z56" s="313"/>
    </row>
    <row r="57" spans="3:26" ht="21" customHeight="1">
      <c r="C57" s="89">
        <f>+IF(EXACT($E38,$B38),$C38,IF(EXACT($E38,$B39),$C39,"VIRHE!"))</f>
        <v>0</v>
      </c>
      <c r="D57" s="89">
        <f>+IF($E38="","",IF(EXACT($E38,$B38),$D38,IF(EXACT($E38,$B39),$D39,"VIRHE!")))</f>
      </c>
      <c r="E57" s="104" t="s">
        <v>128</v>
      </c>
      <c r="F57" s="224">
        <f>+IF($E38="","",IF(EXACT($E38,$B39),$C38,IF(EXACT($E38,$B38),$C39,"VIRHE!")))</f>
      </c>
      <c r="G57" s="224">
        <f>+IF($E38="","",IF(EXACT($E38,$B39),$D38,IF(EXACT($E38,$B38),$D39,"VIRHE!")))</f>
      </c>
      <c r="H57" s="104">
        <f>+E39</f>
        <v>0</v>
      </c>
      <c r="J57" s="220" t="s">
        <v>115</v>
      </c>
      <c r="K57" s="234"/>
      <c r="L57" s="232" t="s">
        <v>139</v>
      </c>
      <c r="M57" s="234"/>
      <c r="N57" s="220"/>
      <c r="O57" s="220"/>
      <c r="P57" s="220" t="s">
        <v>140</v>
      </c>
      <c r="Q57" s="220"/>
      <c r="R57" s="220"/>
      <c r="S57" s="220" t="s">
        <v>115</v>
      </c>
      <c r="T57" s="234"/>
      <c r="U57" s="232" t="s">
        <v>139</v>
      </c>
      <c r="V57" s="234"/>
      <c r="W57" s="220"/>
      <c r="X57" s="220"/>
      <c r="Y57" s="220" t="s">
        <v>140</v>
      </c>
      <c r="Z57" s="220"/>
    </row>
    <row r="58" spans="10:26" ht="21" customHeight="1">
      <c r="J58" s="220" t="s">
        <v>141</v>
      </c>
      <c r="K58" s="234"/>
      <c r="L58" s="232" t="s">
        <v>139</v>
      </c>
      <c r="M58" s="234"/>
      <c r="N58" s="220"/>
      <c r="O58" s="220"/>
      <c r="P58" s="220"/>
      <c r="Q58" s="220"/>
      <c r="R58" s="220"/>
      <c r="S58" s="220" t="s">
        <v>141</v>
      </c>
      <c r="T58" s="234"/>
      <c r="U58" s="232" t="s">
        <v>139</v>
      </c>
      <c r="V58" s="234"/>
      <c r="W58" s="220"/>
      <c r="X58" s="220"/>
      <c r="Y58" s="220"/>
      <c r="Z58" s="220"/>
    </row>
    <row r="59" spans="3:26" ht="21" customHeight="1">
      <c r="C59" s="218" t="s">
        <v>168</v>
      </c>
      <c r="J59" s="220" t="s">
        <v>117</v>
      </c>
      <c r="K59" s="234"/>
      <c r="L59" s="232" t="s">
        <v>139</v>
      </c>
      <c r="M59" s="234"/>
      <c r="N59" s="220"/>
      <c r="O59" s="220"/>
      <c r="P59" s="313"/>
      <c r="Q59" s="313"/>
      <c r="R59" s="220"/>
      <c r="S59" s="220" t="s">
        <v>117</v>
      </c>
      <c r="T59" s="234"/>
      <c r="U59" s="232" t="s">
        <v>139</v>
      </c>
      <c r="V59" s="234"/>
      <c r="W59" s="220"/>
      <c r="X59" s="220"/>
      <c r="Y59" s="313"/>
      <c r="Z59" s="313"/>
    </row>
    <row r="60" spans="3:26" ht="21" customHeight="1">
      <c r="C60" s="221" t="e">
        <f>VLOOKUP(F6,B5:C12,2)</f>
        <v>#N/A</v>
      </c>
      <c r="D60" s="221" t="e">
        <f>VLOOKUP(F6,B5:D12,3)</f>
        <v>#N/A</v>
      </c>
      <c r="E60" s="222" t="s">
        <v>128</v>
      </c>
      <c r="F60" s="223" t="e">
        <f>VLOOKUP(IF(F6=E5,E7,E5),B5:D12,2)</f>
        <v>#N/A</v>
      </c>
      <c r="G60" s="223" t="e">
        <f>VLOOKUP(IF(F6=E5,E7,E5),B5:D12,3)</f>
        <v>#N/A</v>
      </c>
      <c r="H60" s="222" t="str">
        <f>+F7</f>
        <v>4,5,5</v>
      </c>
      <c r="J60" s="220" t="s">
        <v>142</v>
      </c>
      <c r="K60" s="234"/>
      <c r="L60" s="232" t="s">
        <v>139</v>
      </c>
      <c r="M60" s="234"/>
      <c r="N60" s="220"/>
      <c r="O60" s="220"/>
      <c r="P60" s="220" t="s">
        <v>143</v>
      </c>
      <c r="Q60" s="220"/>
      <c r="R60" s="220"/>
      <c r="S60" s="220" t="s">
        <v>142</v>
      </c>
      <c r="T60" s="234"/>
      <c r="U60" s="232" t="s">
        <v>139</v>
      </c>
      <c r="V60" s="234"/>
      <c r="W60" s="220"/>
      <c r="X60" s="220"/>
      <c r="Y60" s="220" t="s">
        <v>143</v>
      </c>
      <c r="Z60" s="220"/>
    </row>
    <row r="61" spans="3:26" ht="21" customHeight="1">
      <c r="C61" s="89" t="e">
        <f>VLOOKUP(F10,B5:D12,2)</f>
        <v>#N/A</v>
      </c>
      <c r="D61" s="89" t="e">
        <f>VLOOKUP(F10,B5:D12,3)</f>
        <v>#N/A</v>
      </c>
      <c r="E61" s="104" t="s">
        <v>128</v>
      </c>
      <c r="F61" s="224" t="e">
        <f>VLOOKUP(IF(F10=E9,E11,E9),B5:D12,2)</f>
        <v>#N/A</v>
      </c>
      <c r="G61" s="224" t="e">
        <f>VLOOKUP(IF(F10=E9,E11,E9),B6:D13,3)</f>
        <v>#N/A</v>
      </c>
      <c r="H61" s="104" t="str">
        <f>+F11</f>
        <v>w.o</v>
      </c>
      <c r="J61" s="220" t="s">
        <v>144</v>
      </c>
      <c r="K61" s="234"/>
      <c r="L61" s="232" t="s">
        <v>139</v>
      </c>
      <c r="M61" s="234"/>
      <c r="N61" s="220"/>
      <c r="O61" s="220"/>
      <c r="P61" s="220"/>
      <c r="Q61" s="220"/>
      <c r="R61" s="220"/>
      <c r="S61" s="220" t="s">
        <v>144</v>
      </c>
      <c r="T61" s="234"/>
      <c r="U61" s="232" t="s">
        <v>139</v>
      </c>
      <c r="V61" s="234"/>
      <c r="W61" s="220"/>
      <c r="X61" s="220"/>
      <c r="Y61" s="220"/>
      <c r="Z61" s="220"/>
    </row>
    <row r="62" spans="3:26" ht="21" customHeight="1">
      <c r="C62" s="221" t="e">
        <f>VLOOKUP(F15,B14:D21,2)</f>
        <v>#N/A</v>
      </c>
      <c r="D62" s="221" t="e">
        <f>VLOOKUP(F15,B14:D21,3)</f>
        <v>#N/A</v>
      </c>
      <c r="E62" s="222" t="s">
        <v>128</v>
      </c>
      <c r="F62" s="223" t="e">
        <f>VLOOKUP(IF(F15=E14,E16,E14),B14:D21,2)</f>
        <v>#N/A</v>
      </c>
      <c r="G62" s="223" t="e">
        <f>VLOOKUP(IF(F15=E14,E16,E14),B14:D21,3)</f>
        <v>#N/A</v>
      </c>
      <c r="H62" s="222" t="str">
        <f>+F16</f>
        <v>1,4,5</v>
      </c>
      <c r="J62" s="220" t="s">
        <v>145</v>
      </c>
      <c r="K62" s="234"/>
      <c r="L62" s="232" t="s">
        <v>139</v>
      </c>
      <c r="M62" s="234"/>
      <c r="N62" s="220"/>
      <c r="O62" s="220"/>
      <c r="P62" s="313"/>
      <c r="Q62" s="313"/>
      <c r="R62" s="220"/>
      <c r="S62" s="220" t="s">
        <v>145</v>
      </c>
      <c r="T62" s="234"/>
      <c r="U62" s="232" t="s">
        <v>139</v>
      </c>
      <c r="V62" s="234"/>
      <c r="W62" s="220"/>
      <c r="X62" s="220"/>
      <c r="Y62" s="313"/>
      <c r="Z62" s="313"/>
    </row>
    <row r="63" spans="3:26" ht="21" customHeight="1">
      <c r="C63" s="89" t="e">
        <f>VLOOKUP(F19,B14:D21,2)</f>
        <v>#N/A</v>
      </c>
      <c r="D63" s="89" t="e">
        <f>VLOOKUP(F19,B14:D21,3)</f>
        <v>#N/A</v>
      </c>
      <c r="E63" s="104" t="s">
        <v>128</v>
      </c>
      <c r="F63" s="224" t="e">
        <f>VLOOKUP(IF(F19=E18,E20,E18),B14:D21,2)</f>
        <v>#N/A</v>
      </c>
      <c r="G63" s="224" t="e">
        <f>VLOOKUP(IF(F19=E18,E20,E18),B14:D21,3)</f>
        <v>#N/A</v>
      </c>
      <c r="H63" s="104" t="str">
        <f>+F20</f>
        <v>5,5,8</v>
      </c>
      <c r="J63" s="220" t="s">
        <v>146</v>
      </c>
      <c r="K63" s="234"/>
      <c r="L63" s="232" t="s">
        <v>139</v>
      </c>
      <c r="M63" s="234"/>
      <c r="N63" s="220"/>
      <c r="O63" s="220"/>
      <c r="P63" s="220" t="s">
        <v>147</v>
      </c>
      <c r="Q63" s="220"/>
      <c r="R63" s="220"/>
      <c r="S63" s="220" t="s">
        <v>146</v>
      </c>
      <c r="T63" s="234"/>
      <c r="U63" s="232" t="s">
        <v>139</v>
      </c>
      <c r="V63" s="234"/>
      <c r="W63" s="220"/>
      <c r="X63" s="220"/>
      <c r="Y63" s="220" t="s">
        <v>147</v>
      </c>
      <c r="Z63" s="220"/>
    </row>
    <row r="64" spans="3:26" ht="21" customHeight="1">
      <c r="C64" s="221" t="e">
        <f>VLOOKUP(F24,B23:D30,2)</f>
        <v>#N/A</v>
      </c>
      <c r="D64" s="221" t="e">
        <f>VLOOKUP(F24,B23:D30,3)</f>
        <v>#N/A</v>
      </c>
      <c r="E64" s="222" t="s">
        <v>128</v>
      </c>
      <c r="F64" s="223" t="e">
        <f>VLOOKUP(IF(F24=E23,E25,E23),B23:D30,2)</f>
        <v>#N/A</v>
      </c>
      <c r="G64" s="223" t="e">
        <f>VLOOKUP(IF(F24=E23,E25,E23),B23:D30,3)</f>
        <v>#N/A</v>
      </c>
      <c r="H64" s="222" t="str">
        <f>+F25</f>
        <v>5,9,-2,9</v>
      </c>
      <c r="J64" s="220"/>
      <c r="K64" s="220"/>
      <c r="L64" s="232"/>
      <c r="M64" s="220"/>
      <c r="N64" s="220"/>
      <c r="O64" s="220"/>
      <c r="P64" s="220"/>
      <c r="Q64" s="220"/>
      <c r="R64" s="220"/>
      <c r="S64" s="220"/>
      <c r="T64" s="220"/>
      <c r="U64" s="232"/>
      <c r="V64" s="220"/>
      <c r="W64" s="220"/>
      <c r="X64" s="220"/>
      <c r="Y64" s="220"/>
      <c r="Z64" s="220"/>
    </row>
    <row r="65" spans="3:26" ht="21" customHeight="1">
      <c r="C65" s="89" t="e">
        <f>VLOOKUP(F28,B23:D30,2)</f>
        <v>#N/A</v>
      </c>
      <c r="D65" s="89" t="e">
        <f>VLOOKUP(F28,B23:D30,3)</f>
        <v>#N/A</v>
      </c>
      <c r="E65" s="104" t="s">
        <v>128</v>
      </c>
      <c r="F65" s="224" t="e">
        <f>VLOOKUP(IF(F28=E27,E29,E27),B23:D30,2)</f>
        <v>#N/A</v>
      </c>
      <c r="G65" s="224" t="e">
        <f>VLOOKUP(IF(F28=E27,E29,E27),B23:D30,3)</f>
        <v>#N/A</v>
      </c>
      <c r="H65" s="104" t="str">
        <f>+F29</f>
        <v>9,7,6</v>
      </c>
      <c r="J65" s="235"/>
      <c r="K65" s="235"/>
      <c r="L65" s="235"/>
      <c r="M65" s="235"/>
      <c r="N65" s="235"/>
      <c r="O65" s="235"/>
      <c r="P65" s="235"/>
      <c r="Q65" s="235"/>
      <c r="R65" s="220"/>
      <c r="S65" s="235"/>
      <c r="T65" s="235"/>
      <c r="U65" s="235"/>
      <c r="V65" s="235"/>
      <c r="W65" s="235"/>
      <c r="X65" s="235"/>
      <c r="Y65" s="235"/>
      <c r="Z65" s="235"/>
    </row>
    <row r="66" spans="3:26" ht="21" customHeight="1">
      <c r="C66" s="221" t="e">
        <f>VLOOKUP(F33,B32:D39,2)</f>
        <v>#N/A</v>
      </c>
      <c r="D66" s="221" t="e">
        <f>VLOOKUP(F33,B32:D39,3)</f>
        <v>#N/A</v>
      </c>
      <c r="E66" s="222" t="s">
        <v>128</v>
      </c>
      <c r="F66" s="223" t="e">
        <f>VLOOKUP(IF(F33=E32,E34,E32),B32:D39,2)</f>
        <v>#N/A</v>
      </c>
      <c r="G66" s="223" t="e">
        <f>VLOOKUP(IF(F33=E32,E34,E32),B32:D39,3)</f>
        <v>#N/A</v>
      </c>
      <c r="H66" s="222" t="str">
        <f>+F34</f>
        <v>8,12,-8,-10,9</v>
      </c>
      <c r="J66" s="219" t="s">
        <v>133</v>
      </c>
      <c r="K66" s="220"/>
      <c r="L66" s="220"/>
      <c r="M66" s="220"/>
      <c r="N66" s="220"/>
      <c r="O66" s="220"/>
      <c r="P66" s="220"/>
      <c r="Q66" s="220"/>
      <c r="R66" s="220"/>
      <c r="S66" s="219" t="s">
        <v>133</v>
      </c>
      <c r="T66" s="220"/>
      <c r="U66" s="220"/>
      <c r="V66" s="220"/>
      <c r="W66" s="220"/>
      <c r="X66" s="220"/>
      <c r="Y66" s="220"/>
      <c r="Z66" s="220"/>
    </row>
    <row r="67" spans="3:26" ht="21" customHeight="1">
      <c r="C67" s="89" t="e">
        <f>VLOOKUP(F37,B32:D39,2)</f>
        <v>#N/A</v>
      </c>
      <c r="D67" s="89" t="e">
        <f>VLOOKUP(F37,B32:D39,3)</f>
        <v>#N/A</v>
      </c>
      <c r="E67" s="104" t="s">
        <v>128</v>
      </c>
      <c r="F67" s="224" t="e">
        <f>VLOOKUP(IF(F37=E36,E38,E36),B32:D39,2)</f>
        <v>#N/A</v>
      </c>
      <c r="G67" s="224" t="e">
        <f>VLOOKUP(IF(F37=E36,E38,E36),B32:D39,3)</f>
        <v>#N/A</v>
      </c>
      <c r="H67" s="104" t="str">
        <f>+F38</f>
        <v>3,3,11,5</v>
      </c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5:26" ht="21" customHeight="1">
      <c r="E68" s="224"/>
      <c r="F68" s="224"/>
      <c r="J68" s="220" t="s">
        <v>85</v>
      </c>
      <c r="K68" s="220"/>
      <c r="L68" s="311" t="str">
        <f>+$D$3</f>
        <v>ei vahv parvo 20 --&gt; pisteet 12-6-3</v>
      </c>
      <c r="M68" s="312"/>
      <c r="N68" s="312"/>
      <c r="O68" s="220"/>
      <c r="P68" s="220"/>
      <c r="Q68" s="220"/>
      <c r="R68" s="220"/>
      <c r="S68" s="220" t="s">
        <v>85</v>
      </c>
      <c r="T68" s="220"/>
      <c r="U68" s="311" t="str">
        <f>+$D$3</f>
        <v>ei vahv parvo 20 --&gt; pisteet 12-6-3</v>
      </c>
      <c r="V68" s="312"/>
      <c r="W68" s="312"/>
      <c r="X68" s="220"/>
      <c r="Y68" s="220"/>
      <c r="Z68" s="220"/>
    </row>
    <row r="69" spans="3:26" ht="21" customHeight="1">
      <c r="C69" s="218" t="s">
        <v>178</v>
      </c>
      <c r="E69" s="224"/>
      <c r="F69" s="224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3:26" ht="21" customHeight="1">
      <c r="C70" s="221" t="e">
        <f>VLOOKUP(G8,B5:D12,2)</f>
        <v>#N/A</v>
      </c>
      <c r="D70" s="221" t="e">
        <f>VLOOKUP(G8,B5:D12,3)</f>
        <v>#N/A</v>
      </c>
      <c r="E70" s="222" t="s">
        <v>128</v>
      </c>
      <c r="F70" s="223" t="e">
        <f>VLOOKUP(IF(G8=F6,F10,F6),B5:D12,2)</f>
        <v>#N/A</v>
      </c>
      <c r="G70" s="223" t="e">
        <f>VLOOKUP(IF(G8=F6,F10,F6),B5:D12,3)</f>
        <v>#N/A</v>
      </c>
      <c r="H70" s="222" t="str">
        <f>+G9</f>
        <v>4,9,8</v>
      </c>
      <c r="J70" s="220" t="s">
        <v>134</v>
      </c>
      <c r="K70" s="220"/>
      <c r="L70" s="313">
        <f>+$D$1</f>
      </c>
      <c r="M70" s="313"/>
      <c r="N70" s="313"/>
      <c r="O70" s="313"/>
      <c r="P70" s="313"/>
      <c r="Q70" s="220"/>
      <c r="R70" s="220"/>
      <c r="S70" s="220" t="s">
        <v>134</v>
      </c>
      <c r="T70" s="220"/>
      <c r="U70" s="313">
        <f>+$D$1</f>
      </c>
      <c r="V70" s="313"/>
      <c r="W70" s="313"/>
      <c r="X70" s="313"/>
      <c r="Y70" s="313"/>
      <c r="Z70" s="220"/>
    </row>
    <row r="71" spans="3:26" ht="21" customHeight="1">
      <c r="C71" s="89" t="e">
        <f>VLOOKUP(G17,B14:D21,2)</f>
        <v>#N/A</v>
      </c>
      <c r="D71" s="89" t="e">
        <f>VLOOKUP(G17,B14:D21,3)</f>
        <v>#N/A</v>
      </c>
      <c r="E71" s="104" t="s">
        <v>128</v>
      </c>
      <c r="F71" s="224" t="e">
        <f>VLOOKUP(IF(G17=F15,F19,F15),B14:D21,2)</f>
        <v>#N/A</v>
      </c>
      <c r="G71" s="224" t="e">
        <f>VLOOKUP(IF(G17=F15,F19,F15),B14:D21,3)</f>
        <v>#N/A</v>
      </c>
      <c r="H71" s="104" t="str">
        <f>+G18</f>
        <v>-6,10,8,-9,14</v>
      </c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3:26" ht="21" customHeight="1">
      <c r="C72" s="221" t="e">
        <f>VLOOKUP(G26,B23:D30,2)</f>
        <v>#N/A</v>
      </c>
      <c r="D72" s="221" t="e">
        <f>VLOOKUP(G26,B23:D30,3)</f>
        <v>#N/A</v>
      </c>
      <c r="E72" s="222" t="s">
        <v>128</v>
      </c>
      <c r="F72" s="223" t="e">
        <f>VLOOKUP(IF(G26=F24,F28,F24),B23:D30,2)</f>
        <v>#N/A</v>
      </c>
      <c r="G72" s="223" t="e">
        <f>VLOOKUP(IF(G26=F24,F28,F24),B23:D30,3)</f>
        <v>#N/A</v>
      </c>
      <c r="H72" s="222" t="str">
        <f>+G27</f>
        <v>6,-5,5,5</v>
      </c>
      <c r="J72" s="220" t="s">
        <v>136</v>
      </c>
      <c r="K72" s="220"/>
      <c r="L72" s="313">
        <f>+$D$2</f>
        <v>0</v>
      </c>
      <c r="M72" s="313"/>
      <c r="N72" s="228" t="s">
        <v>4</v>
      </c>
      <c r="O72" s="220"/>
      <c r="P72" s="229"/>
      <c r="Q72" s="220"/>
      <c r="R72" s="220"/>
      <c r="S72" s="220" t="s">
        <v>136</v>
      </c>
      <c r="T72" s="220"/>
      <c r="U72" s="313">
        <f>+$D$2</f>
        <v>0</v>
      </c>
      <c r="V72" s="313"/>
      <c r="W72" s="228" t="s">
        <v>4</v>
      </c>
      <c r="X72" s="220"/>
      <c r="Y72" s="230"/>
      <c r="Z72" s="220"/>
    </row>
    <row r="73" spans="3:26" ht="21" customHeight="1">
      <c r="C73" s="89" t="e">
        <f>VLOOKUP(G35,B32:D39,2)</f>
        <v>#N/A</v>
      </c>
      <c r="D73" s="89" t="e">
        <f>VLOOKUP(G35,B32:D39,3)</f>
        <v>#N/A</v>
      </c>
      <c r="E73" s="104" t="s">
        <v>128</v>
      </c>
      <c r="F73" s="224" t="e">
        <f>VLOOKUP(IF(G35=F33,F37,F33),B32:D39,2)</f>
        <v>#N/A</v>
      </c>
      <c r="G73" s="224" t="e">
        <f>VLOOKUP(IF(G35=F33,F37,F33),B32:D39,3)</f>
        <v>#N/A</v>
      </c>
      <c r="H73" s="104" t="str">
        <f>+G36</f>
        <v>3,5,-4,8</v>
      </c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5:26" ht="21" customHeight="1">
      <c r="E74" s="224"/>
      <c r="F74" s="224"/>
      <c r="J74" s="313" t="str">
        <f>+C9</f>
        <v>Jorma Myllärinen</v>
      </c>
      <c r="K74" s="313"/>
      <c r="L74" s="313"/>
      <c r="M74" s="313"/>
      <c r="N74" s="231" t="s">
        <v>128</v>
      </c>
      <c r="O74" s="232"/>
      <c r="P74" s="313" t="str">
        <f>+C10</f>
        <v>Janne Jokinen</v>
      </c>
      <c r="Q74" s="313"/>
      <c r="R74" s="220"/>
      <c r="S74" s="313">
        <f>+C11</f>
        <v>0</v>
      </c>
      <c r="T74" s="313"/>
      <c r="U74" s="313"/>
      <c r="V74" s="313"/>
      <c r="W74" s="231" t="s">
        <v>128</v>
      </c>
      <c r="X74" s="232"/>
      <c r="Y74" s="313" t="str">
        <f>+C12</f>
        <v>Kari Hämäläinen</v>
      </c>
      <c r="Z74" s="313"/>
    </row>
    <row r="75" spans="3:26" ht="21" customHeight="1">
      <c r="C75" s="218" t="s">
        <v>135</v>
      </c>
      <c r="E75" s="224"/>
      <c r="F75" s="224"/>
      <c r="J75" s="220" t="s">
        <v>8</v>
      </c>
      <c r="K75" s="220"/>
      <c r="L75" s="220"/>
      <c r="M75" s="220"/>
      <c r="N75" s="220"/>
      <c r="O75" s="220"/>
      <c r="P75" s="220" t="s">
        <v>8</v>
      </c>
      <c r="Q75" s="220"/>
      <c r="R75" s="220"/>
      <c r="S75" s="220" t="s">
        <v>8</v>
      </c>
      <c r="T75" s="220"/>
      <c r="U75" s="220"/>
      <c r="V75" s="220"/>
      <c r="W75" s="220"/>
      <c r="X75" s="220"/>
      <c r="Y75" s="220" t="s">
        <v>8</v>
      </c>
      <c r="Z75" s="220"/>
    </row>
    <row r="76" spans="3:26" ht="21" customHeight="1">
      <c r="C76" s="221" t="e">
        <f>VLOOKUP(H12,B5:D21,2)</f>
        <v>#N/A</v>
      </c>
      <c r="D76" s="221" t="e">
        <f>VLOOKUP(H12,B5:D21,3)</f>
        <v>#N/A</v>
      </c>
      <c r="E76" s="222" t="s">
        <v>128</v>
      </c>
      <c r="F76" s="223" t="e">
        <f>VLOOKUP(IF(H12=G8,G17,G8),B5:D21,2)</f>
        <v>#N/A</v>
      </c>
      <c r="G76" s="223" t="e">
        <f>VLOOKUP(IF(H12=G8,G17,G8),B5:D21,3)</f>
        <v>#N/A</v>
      </c>
      <c r="H76" s="222" t="str">
        <f>+H13</f>
        <v>1,7,5</v>
      </c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3:26" ht="21" customHeight="1">
      <c r="C77" s="89" t="e">
        <f>VLOOKUP(H30,B23:D39,2)</f>
        <v>#N/A</v>
      </c>
      <c r="D77" s="89" t="e">
        <f>VLOOKUP(H30,B23:D39,3)</f>
        <v>#N/A</v>
      </c>
      <c r="E77" s="104" t="s">
        <v>128</v>
      </c>
      <c r="F77" s="224" t="e">
        <f>VLOOKUP(IF(H30=G26,G35,G26),B23:D39,2)</f>
        <v>#N/A</v>
      </c>
      <c r="G77" s="224" t="e">
        <f>VLOOKUP(IF(H30=G26,G35,G26),B23:D39,3)</f>
        <v>#N/A</v>
      </c>
      <c r="H77" s="104" t="str">
        <f>+H31</f>
        <v>8,6,5</v>
      </c>
      <c r="J77" s="313" t="str">
        <f>+D9</f>
        <v>Ballong</v>
      </c>
      <c r="K77" s="313"/>
      <c r="L77" s="313"/>
      <c r="M77" s="313"/>
      <c r="N77" s="220"/>
      <c r="O77" s="220"/>
      <c r="P77" s="313" t="str">
        <f>+D10</f>
        <v>PT 75</v>
      </c>
      <c r="Q77" s="313"/>
      <c r="R77" s="220"/>
      <c r="S77" s="313">
        <f>+D11</f>
        <v>0</v>
      </c>
      <c r="T77" s="313"/>
      <c r="U77" s="313"/>
      <c r="V77" s="313"/>
      <c r="W77" s="220"/>
      <c r="X77" s="220"/>
      <c r="Y77" s="313" t="str">
        <f>+D12</f>
        <v>PT-2000</v>
      </c>
      <c r="Z77" s="313"/>
    </row>
    <row r="78" spans="5:26" ht="21" customHeight="1">
      <c r="E78" s="224"/>
      <c r="F78" s="224"/>
      <c r="J78" s="220" t="s">
        <v>0</v>
      </c>
      <c r="K78" s="220"/>
      <c r="L78" s="220"/>
      <c r="M78" s="220"/>
      <c r="N78" s="220"/>
      <c r="O78" s="220"/>
      <c r="P78" s="220" t="s">
        <v>0</v>
      </c>
      <c r="Q78" s="220"/>
      <c r="R78" s="220"/>
      <c r="S78" s="220" t="s">
        <v>0</v>
      </c>
      <c r="T78" s="220"/>
      <c r="U78" s="220"/>
      <c r="V78" s="220"/>
      <c r="W78" s="220"/>
      <c r="X78" s="220"/>
      <c r="Y78" s="220" t="s">
        <v>0</v>
      </c>
      <c r="Z78" s="220"/>
    </row>
    <row r="79" spans="3:26" ht="21" customHeight="1">
      <c r="C79" s="218" t="s">
        <v>137</v>
      </c>
      <c r="E79" s="224"/>
      <c r="F79" s="224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spans="3:26" ht="21" customHeight="1">
      <c r="C80" s="89" t="e">
        <f>VLOOKUP(H21,B5:D39,2)</f>
        <v>#N/A</v>
      </c>
      <c r="D80" s="89" t="e">
        <f>VLOOKUP(H21,B5:D39,3)</f>
        <v>#N/A</v>
      </c>
      <c r="E80" s="104" t="s">
        <v>128</v>
      </c>
      <c r="F80" s="224" t="e">
        <f>VLOOKUP(IF(H21=H12,H30,H12),B5:D39,2)</f>
        <v>#N/A</v>
      </c>
      <c r="G80" s="224" t="e">
        <f>VLOOKUP(IF(H21=H12,H30,H12),B5:D39,3)</f>
        <v>#N/A</v>
      </c>
      <c r="H80" s="104" t="str">
        <f>+H22</f>
        <v>-9,5,7,9</v>
      </c>
      <c r="J80" s="220" t="s">
        <v>113</v>
      </c>
      <c r="K80" s="229"/>
      <c r="L80" s="232" t="s">
        <v>139</v>
      </c>
      <c r="M80" s="229"/>
      <c r="N80" s="220"/>
      <c r="O80" s="220"/>
      <c r="P80" s="220"/>
      <c r="Q80" s="220"/>
      <c r="R80" s="220"/>
      <c r="S80" s="220" t="s">
        <v>113</v>
      </c>
      <c r="T80" s="229"/>
      <c r="U80" s="232" t="s">
        <v>139</v>
      </c>
      <c r="V80" s="229"/>
      <c r="W80" s="220"/>
      <c r="X80" s="220"/>
      <c r="Y80" s="220"/>
      <c r="Z80" s="220"/>
    </row>
    <row r="81" spans="10:26" ht="21" customHeight="1">
      <c r="J81" s="220" t="s">
        <v>114</v>
      </c>
      <c r="K81" s="234"/>
      <c r="L81" s="232" t="s">
        <v>139</v>
      </c>
      <c r="M81" s="234"/>
      <c r="N81" s="220"/>
      <c r="O81" s="220"/>
      <c r="P81" s="313"/>
      <c r="Q81" s="313"/>
      <c r="R81" s="220"/>
      <c r="S81" s="220" t="s">
        <v>114</v>
      </c>
      <c r="T81" s="234"/>
      <c r="U81" s="232" t="s">
        <v>139</v>
      </c>
      <c r="V81" s="234"/>
      <c r="W81" s="220"/>
      <c r="X81" s="220"/>
      <c r="Y81" s="313"/>
      <c r="Z81" s="313"/>
    </row>
    <row r="82" spans="3:26" ht="21" customHeight="1">
      <c r="C82" s="218" t="s">
        <v>138</v>
      </c>
      <c r="J82" s="220" t="s">
        <v>115</v>
      </c>
      <c r="K82" s="234"/>
      <c r="L82" s="232" t="s">
        <v>139</v>
      </c>
      <c r="M82" s="234"/>
      <c r="N82" s="220"/>
      <c r="O82" s="220"/>
      <c r="P82" s="220" t="s">
        <v>140</v>
      </c>
      <c r="Q82" s="220"/>
      <c r="R82" s="220"/>
      <c r="S82" s="220" t="s">
        <v>115</v>
      </c>
      <c r="T82" s="234"/>
      <c r="U82" s="232" t="s">
        <v>139</v>
      </c>
      <c r="V82" s="234"/>
      <c r="W82" s="220"/>
      <c r="X82" s="220"/>
      <c r="Y82" s="220" t="s">
        <v>140</v>
      </c>
      <c r="Z82" s="220"/>
    </row>
    <row r="83" spans="2:26" ht="21" customHeight="1">
      <c r="B83" s="104">
        <v>1</v>
      </c>
      <c r="C83" s="257" t="e">
        <f>VLOOKUP(H21,B5:D39,2)</f>
        <v>#N/A</v>
      </c>
      <c r="D83" s="257" t="e">
        <f>VLOOKUP(H21,B5:D39,3)</f>
        <v>#N/A</v>
      </c>
      <c r="E83" s="233" t="str">
        <f>+H22</f>
        <v>-9,5,7,9</v>
      </c>
      <c r="J83" s="220" t="s">
        <v>141</v>
      </c>
      <c r="K83" s="234"/>
      <c r="L83" s="232" t="s">
        <v>139</v>
      </c>
      <c r="M83" s="234"/>
      <c r="N83" s="220"/>
      <c r="O83" s="220"/>
      <c r="P83" s="220"/>
      <c r="Q83" s="220"/>
      <c r="R83" s="220"/>
      <c r="S83" s="220" t="s">
        <v>141</v>
      </c>
      <c r="T83" s="234"/>
      <c r="U83" s="232" t="s">
        <v>139</v>
      </c>
      <c r="V83" s="234"/>
      <c r="W83" s="220"/>
      <c r="X83" s="220"/>
      <c r="Y83" s="220"/>
      <c r="Z83" s="220"/>
    </row>
    <row r="84" spans="2:26" ht="21" customHeight="1">
      <c r="B84" s="104">
        <v>2</v>
      </c>
      <c r="C84" s="257" t="e">
        <f>VLOOKUP(IF(H21=H12,H30,H12),B5:D39,2)</f>
        <v>#N/A</v>
      </c>
      <c r="D84" s="257" t="e">
        <f>VLOOKUP(IF(H21=H12,H30,H12),B5:D39,3)</f>
        <v>#N/A</v>
      </c>
      <c r="J84" s="220" t="s">
        <v>117</v>
      </c>
      <c r="K84" s="234"/>
      <c r="L84" s="232" t="s">
        <v>139</v>
      </c>
      <c r="M84" s="234"/>
      <c r="N84" s="220"/>
      <c r="O84" s="220"/>
      <c r="P84" s="313"/>
      <c r="Q84" s="313"/>
      <c r="R84" s="220"/>
      <c r="S84" s="220" t="s">
        <v>117</v>
      </c>
      <c r="T84" s="234"/>
      <c r="U84" s="232" t="s">
        <v>139</v>
      </c>
      <c r="V84" s="234"/>
      <c r="W84" s="220"/>
      <c r="X84" s="220"/>
      <c r="Y84" s="313"/>
      <c r="Z84" s="313"/>
    </row>
    <row r="85" spans="2:26" ht="21" customHeight="1">
      <c r="B85" s="104">
        <v>3</v>
      </c>
      <c r="C85" s="257" t="e">
        <f>VLOOKUP(IF(H12=G8,G17,G8),B5:D21,2)</f>
        <v>#N/A</v>
      </c>
      <c r="D85" s="257" t="e">
        <f>VLOOKUP(IF(H12=G8,G17,G8),B5:D21,3)</f>
        <v>#N/A</v>
      </c>
      <c r="J85" s="220" t="s">
        <v>142</v>
      </c>
      <c r="K85" s="234"/>
      <c r="L85" s="232" t="s">
        <v>139</v>
      </c>
      <c r="M85" s="234"/>
      <c r="N85" s="220"/>
      <c r="O85" s="220"/>
      <c r="P85" s="220" t="s">
        <v>143</v>
      </c>
      <c r="Q85" s="220"/>
      <c r="R85" s="220"/>
      <c r="S85" s="220" t="s">
        <v>142</v>
      </c>
      <c r="T85" s="234"/>
      <c r="U85" s="232" t="s">
        <v>139</v>
      </c>
      <c r="V85" s="234"/>
      <c r="W85" s="220"/>
      <c r="X85" s="220"/>
      <c r="Y85" s="220" t="s">
        <v>143</v>
      </c>
      <c r="Z85" s="220"/>
    </row>
    <row r="86" spans="2:26" ht="21" customHeight="1">
      <c r="B86" s="104">
        <v>3</v>
      </c>
      <c r="C86" s="257" t="e">
        <f>VLOOKUP(IF(H30=G26,G35,G26),B23:D39,2)</f>
        <v>#N/A</v>
      </c>
      <c r="D86" s="257" t="e">
        <f>VLOOKUP(IF(H30=G26,G35,G26),B23:D39,3)</f>
        <v>#N/A</v>
      </c>
      <c r="J86" s="220" t="s">
        <v>144</v>
      </c>
      <c r="K86" s="234"/>
      <c r="L86" s="232" t="s">
        <v>139</v>
      </c>
      <c r="M86" s="234"/>
      <c r="N86" s="220"/>
      <c r="O86" s="220"/>
      <c r="P86" s="220"/>
      <c r="Q86" s="220"/>
      <c r="R86" s="220"/>
      <c r="S86" s="220" t="s">
        <v>144</v>
      </c>
      <c r="T86" s="234"/>
      <c r="U86" s="232" t="s">
        <v>139</v>
      </c>
      <c r="V86" s="234"/>
      <c r="W86" s="220"/>
      <c r="X86" s="220"/>
      <c r="Y86" s="220"/>
      <c r="Z86" s="220"/>
    </row>
    <row r="87" spans="10:26" ht="21" customHeight="1">
      <c r="J87" s="220" t="s">
        <v>145</v>
      </c>
      <c r="K87" s="234"/>
      <c r="L87" s="232" t="s">
        <v>139</v>
      </c>
      <c r="M87" s="234"/>
      <c r="N87" s="220"/>
      <c r="O87" s="220"/>
      <c r="P87" s="313"/>
      <c r="Q87" s="313"/>
      <c r="R87" s="220"/>
      <c r="S87" s="220" t="s">
        <v>145</v>
      </c>
      <c r="T87" s="234"/>
      <c r="U87" s="232" t="s">
        <v>139</v>
      </c>
      <c r="V87" s="234"/>
      <c r="W87" s="220"/>
      <c r="X87" s="220"/>
      <c r="Y87" s="313"/>
      <c r="Z87" s="313"/>
    </row>
    <row r="88" spans="10:26" ht="21" customHeight="1">
      <c r="J88" s="220" t="s">
        <v>146</v>
      </c>
      <c r="K88" s="234"/>
      <c r="L88" s="232" t="s">
        <v>139</v>
      </c>
      <c r="M88" s="234"/>
      <c r="N88" s="220"/>
      <c r="O88" s="220"/>
      <c r="P88" s="220" t="s">
        <v>147</v>
      </c>
      <c r="Q88" s="220"/>
      <c r="R88" s="220"/>
      <c r="S88" s="220" t="s">
        <v>146</v>
      </c>
      <c r="T88" s="234"/>
      <c r="U88" s="232" t="s">
        <v>139</v>
      </c>
      <c r="V88" s="234"/>
      <c r="W88" s="220"/>
      <c r="X88" s="220"/>
      <c r="Y88" s="220" t="s">
        <v>147</v>
      </c>
      <c r="Z88" s="220"/>
    </row>
    <row r="89" spans="10:26" ht="21" customHeight="1"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spans="10:26" ht="21" customHeight="1">
      <c r="J90" s="235"/>
      <c r="K90" s="235"/>
      <c r="L90" s="235"/>
      <c r="M90" s="235"/>
      <c r="N90" s="235"/>
      <c r="O90" s="235"/>
      <c r="P90" s="235"/>
      <c r="Q90" s="235"/>
      <c r="R90" s="220"/>
      <c r="S90" s="235"/>
      <c r="T90" s="235"/>
      <c r="U90" s="235"/>
      <c r="V90" s="235"/>
      <c r="W90" s="235"/>
      <c r="X90" s="235"/>
      <c r="Y90" s="235"/>
      <c r="Z90" s="235"/>
    </row>
    <row r="91" spans="10:26" ht="21" customHeight="1">
      <c r="J91" s="219" t="s">
        <v>133</v>
      </c>
      <c r="K91" s="220"/>
      <c r="L91" s="220"/>
      <c r="M91" s="220"/>
      <c r="N91" s="220"/>
      <c r="O91" s="220"/>
      <c r="P91" s="220"/>
      <c r="Q91" s="220"/>
      <c r="R91" s="220"/>
      <c r="S91" s="219" t="s">
        <v>133</v>
      </c>
      <c r="T91" s="220"/>
      <c r="U91" s="220"/>
      <c r="V91" s="220"/>
      <c r="W91" s="220"/>
      <c r="X91" s="220"/>
      <c r="Y91" s="220"/>
      <c r="Z91" s="220"/>
    </row>
    <row r="92" spans="10:26" ht="21" customHeight="1"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</row>
    <row r="93" spans="10:26" ht="21" customHeight="1">
      <c r="J93" s="220" t="s">
        <v>85</v>
      </c>
      <c r="K93" s="220"/>
      <c r="L93" s="311" t="str">
        <f>+$D$3</f>
        <v>ei vahv parvo 20 --&gt; pisteet 12-6-3</v>
      </c>
      <c r="M93" s="312"/>
      <c r="N93" s="312"/>
      <c r="O93" s="220"/>
      <c r="P93" s="220"/>
      <c r="Q93" s="220"/>
      <c r="R93" s="220"/>
      <c r="S93" s="220" t="s">
        <v>85</v>
      </c>
      <c r="T93" s="220"/>
      <c r="U93" s="311" t="str">
        <f>+$D$3</f>
        <v>ei vahv parvo 20 --&gt; pisteet 12-6-3</v>
      </c>
      <c r="V93" s="312"/>
      <c r="W93" s="312"/>
      <c r="X93" s="220"/>
      <c r="Y93" s="220"/>
      <c r="Z93" s="220"/>
    </row>
    <row r="94" spans="10:26" ht="21" customHeight="1"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</row>
    <row r="95" spans="10:26" ht="21" customHeight="1">
      <c r="J95" s="220" t="s">
        <v>134</v>
      </c>
      <c r="K95" s="220"/>
      <c r="L95" s="313">
        <f>+$D$1</f>
      </c>
      <c r="M95" s="313"/>
      <c r="N95" s="313"/>
      <c r="O95" s="313"/>
      <c r="P95" s="313"/>
      <c r="Q95" s="220"/>
      <c r="R95" s="220"/>
      <c r="S95" s="220" t="s">
        <v>134</v>
      </c>
      <c r="T95" s="220"/>
      <c r="U95" s="313">
        <f>+$D$1</f>
      </c>
      <c r="V95" s="313"/>
      <c r="W95" s="313"/>
      <c r="X95" s="313"/>
      <c r="Y95" s="313"/>
      <c r="Z95" s="220"/>
    </row>
    <row r="96" spans="10:26" ht="21" customHeight="1"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</row>
    <row r="97" spans="10:26" ht="21" customHeight="1">
      <c r="J97" s="220" t="s">
        <v>136</v>
      </c>
      <c r="K97" s="220"/>
      <c r="L97" s="313">
        <f>+$D$2</f>
        <v>0</v>
      </c>
      <c r="M97" s="313"/>
      <c r="N97" s="228" t="s">
        <v>4</v>
      </c>
      <c r="O97" s="220"/>
      <c r="P97" s="229"/>
      <c r="Q97" s="220"/>
      <c r="R97" s="220"/>
      <c r="S97" s="220" t="s">
        <v>136</v>
      </c>
      <c r="T97" s="220"/>
      <c r="U97" s="313">
        <f>+$D$2</f>
        <v>0</v>
      </c>
      <c r="V97" s="313"/>
      <c r="W97" s="228" t="s">
        <v>4</v>
      </c>
      <c r="X97" s="220"/>
      <c r="Y97" s="230"/>
      <c r="Z97" s="220"/>
    </row>
    <row r="98" spans="10:26" ht="21" customHeight="1"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</row>
    <row r="99" spans="10:26" ht="21" customHeight="1">
      <c r="J99" s="313" t="str">
        <f>+C14</f>
        <v>Ilpo Salo</v>
      </c>
      <c r="K99" s="313"/>
      <c r="L99" s="313"/>
      <c r="M99" s="313"/>
      <c r="N99" s="231" t="s">
        <v>128</v>
      </c>
      <c r="O99" s="232"/>
      <c r="P99" s="313">
        <f>+C15</f>
        <v>0</v>
      </c>
      <c r="Q99" s="313"/>
      <c r="R99" s="220"/>
      <c r="S99" s="313" t="str">
        <f>+C16</f>
        <v>Kurt Englund</v>
      </c>
      <c r="T99" s="313"/>
      <c r="U99" s="313"/>
      <c r="V99" s="313"/>
      <c r="W99" s="231" t="s">
        <v>128</v>
      </c>
      <c r="X99" s="232"/>
      <c r="Y99" s="313" t="str">
        <f>+C17</f>
        <v>Aleksi Parkkinen</v>
      </c>
      <c r="Z99" s="313"/>
    </row>
    <row r="100" spans="10:26" ht="21" customHeight="1">
      <c r="J100" s="220" t="s">
        <v>8</v>
      </c>
      <c r="K100" s="220"/>
      <c r="L100" s="220"/>
      <c r="M100" s="220"/>
      <c r="N100" s="220"/>
      <c r="O100" s="220"/>
      <c r="P100" s="220" t="s">
        <v>8</v>
      </c>
      <c r="Q100" s="220"/>
      <c r="R100" s="220"/>
      <c r="S100" s="220" t="s">
        <v>8</v>
      </c>
      <c r="T100" s="220"/>
      <c r="U100" s="220"/>
      <c r="V100" s="220"/>
      <c r="W100" s="220"/>
      <c r="X100" s="220"/>
      <c r="Y100" s="220" t="s">
        <v>8</v>
      </c>
      <c r="Z100" s="220"/>
    </row>
    <row r="101" spans="10:26" ht="21" customHeight="1"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</row>
    <row r="102" spans="10:26" ht="21" customHeight="1">
      <c r="J102" s="313" t="str">
        <f>+D14</f>
        <v>HäKi</v>
      </c>
      <c r="K102" s="313"/>
      <c r="L102" s="313"/>
      <c r="M102" s="313"/>
      <c r="N102" s="220"/>
      <c r="O102" s="220"/>
      <c r="P102" s="313">
        <f>+D15</f>
        <v>0</v>
      </c>
      <c r="Q102" s="313"/>
      <c r="R102" s="220"/>
      <c r="S102" s="313" t="str">
        <f>+D16</f>
        <v>ParPi</v>
      </c>
      <c r="T102" s="313"/>
      <c r="U102" s="313"/>
      <c r="V102" s="313"/>
      <c r="W102" s="220"/>
      <c r="X102" s="220"/>
      <c r="Y102" s="313" t="str">
        <f>+D17</f>
        <v>TuPy</v>
      </c>
      <c r="Z102" s="313"/>
    </row>
    <row r="103" spans="10:26" ht="21" customHeight="1">
      <c r="J103" s="220" t="s">
        <v>0</v>
      </c>
      <c r="K103" s="220"/>
      <c r="L103" s="220"/>
      <c r="M103" s="220"/>
      <c r="N103" s="220"/>
      <c r="O103" s="220"/>
      <c r="P103" s="220" t="s">
        <v>0</v>
      </c>
      <c r="Q103" s="220"/>
      <c r="R103" s="220"/>
      <c r="S103" s="220" t="s">
        <v>0</v>
      </c>
      <c r="T103" s="220"/>
      <c r="U103" s="220"/>
      <c r="V103" s="220"/>
      <c r="W103" s="220"/>
      <c r="X103" s="220"/>
      <c r="Y103" s="220" t="s">
        <v>0</v>
      </c>
      <c r="Z103" s="220"/>
    </row>
    <row r="104" spans="10:26" ht="21" customHeight="1"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</row>
    <row r="105" spans="10:26" ht="21" customHeight="1">
      <c r="J105" s="220" t="s">
        <v>113</v>
      </c>
      <c r="K105" s="229"/>
      <c r="L105" s="232" t="s">
        <v>139</v>
      </c>
      <c r="M105" s="229"/>
      <c r="N105" s="220"/>
      <c r="O105" s="220"/>
      <c r="P105" s="220"/>
      <c r="Q105" s="220"/>
      <c r="R105" s="220"/>
      <c r="S105" s="220" t="s">
        <v>113</v>
      </c>
      <c r="T105" s="229"/>
      <c r="U105" s="232" t="s">
        <v>139</v>
      </c>
      <c r="V105" s="229"/>
      <c r="W105" s="220"/>
      <c r="X105" s="220"/>
      <c r="Y105" s="220"/>
      <c r="Z105" s="220"/>
    </row>
    <row r="106" spans="10:26" ht="21" customHeight="1">
      <c r="J106" s="220" t="s">
        <v>114</v>
      </c>
      <c r="K106" s="234"/>
      <c r="L106" s="232" t="s">
        <v>139</v>
      </c>
      <c r="M106" s="234"/>
      <c r="N106" s="220"/>
      <c r="O106" s="220"/>
      <c r="P106" s="313"/>
      <c r="Q106" s="313"/>
      <c r="R106" s="220"/>
      <c r="S106" s="220" t="s">
        <v>114</v>
      </c>
      <c r="T106" s="234"/>
      <c r="U106" s="232" t="s">
        <v>139</v>
      </c>
      <c r="V106" s="234"/>
      <c r="W106" s="220"/>
      <c r="X106" s="220"/>
      <c r="Y106" s="313"/>
      <c r="Z106" s="313"/>
    </row>
    <row r="107" spans="10:26" ht="21" customHeight="1">
      <c r="J107" s="220" t="s">
        <v>115</v>
      </c>
      <c r="K107" s="234"/>
      <c r="L107" s="232" t="s">
        <v>139</v>
      </c>
      <c r="M107" s="234"/>
      <c r="N107" s="220"/>
      <c r="O107" s="220"/>
      <c r="P107" s="220" t="s">
        <v>140</v>
      </c>
      <c r="Q107" s="220"/>
      <c r="R107" s="220"/>
      <c r="S107" s="220" t="s">
        <v>115</v>
      </c>
      <c r="T107" s="234"/>
      <c r="U107" s="232" t="s">
        <v>139</v>
      </c>
      <c r="V107" s="234"/>
      <c r="W107" s="220"/>
      <c r="X107" s="220"/>
      <c r="Y107" s="220" t="s">
        <v>140</v>
      </c>
      <c r="Z107" s="220"/>
    </row>
    <row r="108" spans="10:26" ht="21" customHeight="1">
      <c r="J108" s="220" t="s">
        <v>141</v>
      </c>
      <c r="K108" s="234"/>
      <c r="L108" s="232" t="s">
        <v>139</v>
      </c>
      <c r="M108" s="234"/>
      <c r="N108" s="220"/>
      <c r="O108" s="220"/>
      <c r="P108" s="220"/>
      <c r="Q108" s="220"/>
      <c r="R108" s="220"/>
      <c r="S108" s="220" t="s">
        <v>141</v>
      </c>
      <c r="T108" s="234"/>
      <c r="U108" s="232" t="s">
        <v>139</v>
      </c>
      <c r="V108" s="234"/>
      <c r="W108" s="220"/>
      <c r="X108" s="220"/>
      <c r="Y108" s="220"/>
      <c r="Z108" s="220"/>
    </row>
    <row r="109" spans="10:26" ht="21" customHeight="1">
      <c r="J109" s="220" t="s">
        <v>117</v>
      </c>
      <c r="K109" s="234"/>
      <c r="L109" s="232" t="s">
        <v>139</v>
      </c>
      <c r="M109" s="234"/>
      <c r="N109" s="220"/>
      <c r="O109" s="220"/>
      <c r="P109" s="313"/>
      <c r="Q109" s="313"/>
      <c r="R109" s="220"/>
      <c r="S109" s="220" t="s">
        <v>117</v>
      </c>
      <c r="T109" s="234"/>
      <c r="U109" s="232" t="s">
        <v>139</v>
      </c>
      <c r="V109" s="234"/>
      <c r="W109" s="220"/>
      <c r="X109" s="220"/>
      <c r="Y109" s="313"/>
      <c r="Z109" s="313"/>
    </row>
    <row r="110" spans="10:26" ht="21" customHeight="1">
      <c r="J110" s="220" t="s">
        <v>142</v>
      </c>
      <c r="K110" s="234"/>
      <c r="L110" s="232" t="s">
        <v>139</v>
      </c>
      <c r="M110" s="234"/>
      <c r="N110" s="220"/>
      <c r="O110" s="220"/>
      <c r="P110" s="220" t="s">
        <v>143</v>
      </c>
      <c r="Q110" s="220"/>
      <c r="R110" s="220"/>
      <c r="S110" s="220" t="s">
        <v>142</v>
      </c>
      <c r="T110" s="234"/>
      <c r="U110" s="232" t="s">
        <v>139</v>
      </c>
      <c r="V110" s="234"/>
      <c r="W110" s="220"/>
      <c r="X110" s="220"/>
      <c r="Y110" s="220" t="s">
        <v>143</v>
      </c>
      <c r="Z110" s="220"/>
    </row>
    <row r="111" spans="10:26" ht="21" customHeight="1">
      <c r="J111" s="220" t="s">
        <v>144</v>
      </c>
      <c r="K111" s="234"/>
      <c r="L111" s="232" t="s">
        <v>139</v>
      </c>
      <c r="M111" s="234"/>
      <c r="N111" s="220"/>
      <c r="O111" s="220"/>
      <c r="P111" s="220"/>
      <c r="Q111" s="220"/>
      <c r="R111" s="220"/>
      <c r="S111" s="220" t="s">
        <v>144</v>
      </c>
      <c r="T111" s="234"/>
      <c r="U111" s="232" t="s">
        <v>139</v>
      </c>
      <c r="V111" s="234"/>
      <c r="W111" s="220"/>
      <c r="X111" s="220"/>
      <c r="Y111" s="220"/>
      <c r="Z111" s="220"/>
    </row>
    <row r="112" spans="10:26" ht="21" customHeight="1">
      <c r="J112" s="220" t="s">
        <v>145</v>
      </c>
      <c r="K112" s="234"/>
      <c r="L112" s="232" t="s">
        <v>139</v>
      </c>
      <c r="M112" s="234"/>
      <c r="N112" s="220"/>
      <c r="O112" s="220"/>
      <c r="P112" s="313"/>
      <c r="Q112" s="313"/>
      <c r="R112" s="220"/>
      <c r="S112" s="220" t="s">
        <v>145</v>
      </c>
      <c r="T112" s="234"/>
      <c r="U112" s="232" t="s">
        <v>139</v>
      </c>
      <c r="V112" s="234"/>
      <c r="W112" s="220"/>
      <c r="X112" s="220"/>
      <c r="Y112" s="313"/>
      <c r="Z112" s="313"/>
    </row>
    <row r="113" spans="10:26" ht="21" customHeight="1">
      <c r="J113" s="220" t="s">
        <v>146</v>
      </c>
      <c r="K113" s="234"/>
      <c r="L113" s="232" t="s">
        <v>139</v>
      </c>
      <c r="M113" s="234"/>
      <c r="N113" s="220"/>
      <c r="O113" s="220"/>
      <c r="P113" s="220" t="s">
        <v>147</v>
      </c>
      <c r="Q113" s="220"/>
      <c r="R113" s="220"/>
      <c r="S113" s="220" t="s">
        <v>146</v>
      </c>
      <c r="T113" s="234"/>
      <c r="U113" s="232" t="s">
        <v>139</v>
      </c>
      <c r="V113" s="234"/>
      <c r="W113" s="220"/>
      <c r="X113" s="220"/>
      <c r="Y113" s="220" t="s">
        <v>147</v>
      </c>
      <c r="Z113" s="220"/>
    </row>
    <row r="114" spans="10:26" ht="21" customHeight="1">
      <c r="J114" s="220"/>
      <c r="K114" s="220"/>
      <c r="L114" s="232"/>
      <c r="M114" s="220"/>
      <c r="N114" s="220"/>
      <c r="O114" s="220"/>
      <c r="P114" s="220"/>
      <c r="Q114" s="220"/>
      <c r="R114" s="220"/>
      <c r="S114" s="220"/>
      <c r="T114" s="220"/>
      <c r="U114" s="232"/>
      <c r="V114" s="220"/>
      <c r="W114" s="220"/>
      <c r="X114" s="220"/>
      <c r="Y114" s="220"/>
      <c r="Z114" s="220"/>
    </row>
    <row r="115" spans="10:26" ht="21" customHeight="1">
      <c r="J115" s="235"/>
      <c r="K115" s="235"/>
      <c r="L115" s="235"/>
      <c r="M115" s="235"/>
      <c r="N115" s="235"/>
      <c r="O115" s="235"/>
      <c r="P115" s="235"/>
      <c r="Q115" s="235"/>
      <c r="R115" s="220"/>
      <c r="S115" s="235"/>
      <c r="T115" s="235"/>
      <c r="U115" s="235"/>
      <c r="V115" s="235"/>
      <c r="W115" s="235"/>
      <c r="X115" s="235"/>
      <c r="Y115" s="235"/>
      <c r="Z115" s="235"/>
    </row>
    <row r="116" spans="10:26" ht="21" customHeight="1">
      <c r="J116" s="219" t="s">
        <v>133</v>
      </c>
      <c r="K116" s="220"/>
      <c r="L116" s="220"/>
      <c r="M116" s="220"/>
      <c r="N116" s="220"/>
      <c r="O116" s="220"/>
      <c r="P116" s="220"/>
      <c r="Q116" s="220"/>
      <c r="R116" s="220"/>
      <c r="S116" s="219" t="s">
        <v>133</v>
      </c>
      <c r="T116" s="220"/>
      <c r="U116" s="220"/>
      <c r="V116" s="220"/>
      <c r="W116" s="220"/>
      <c r="X116" s="220"/>
      <c r="Y116" s="220"/>
      <c r="Z116" s="220"/>
    </row>
    <row r="117" spans="10:26" ht="21" customHeight="1"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</row>
    <row r="118" spans="10:26" ht="21" customHeight="1">
      <c r="J118" s="220" t="s">
        <v>85</v>
      </c>
      <c r="K118" s="220"/>
      <c r="L118" s="311" t="str">
        <f>+$D$3</f>
        <v>ei vahv parvo 20 --&gt; pisteet 12-6-3</v>
      </c>
      <c r="M118" s="312"/>
      <c r="N118" s="312"/>
      <c r="O118" s="220"/>
      <c r="P118" s="220"/>
      <c r="Q118" s="220"/>
      <c r="R118" s="220"/>
      <c r="S118" s="220" t="s">
        <v>85</v>
      </c>
      <c r="T118" s="220"/>
      <c r="U118" s="311" t="str">
        <f>+$D$3</f>
        <v>ei vahv parvo 20 --&gt; pisteet 12-6-3</v>
      </c>
      <c r="V118" s="312"/>
      <c r="W118" s="312"/>
      <c r="X118" s="220"/>
      <c r="Y118" s="220"/>
      <c r="Z118" s="220"/>
    </row>
    <row r="119" spans="10:26" ht="21" customHeight="1"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</row>
    <row r="120" spans="10:26" ht="21" customHeight="1">
      <c r="J120" s="220" t="s">
        <v>134</v>
      </c>
      <c r="K120" s="220"/>
      <c r="L120" s="313">
        <f>+$D$1</f>
      </c>
      <c r="M120" s="313"/>
      <c r="N120" s="313"/>
      <c r="O120" s="313"/>
      <c r="P120" s="313"/>
      <c r="Q120" s="220"/>
      <c r="R120" s="220"/>
      <c r="S120" s="220" t="s">
        <v>134</v>
      </c>
      <c r="T120" s="220"/>
      <c r="U120" s="313">
        <f>+$D$1</f>
      </c>
      <c r="V120" s="313"/>
      <c r="W120" s="313"/>
      <c r="X120" s="313"/>
      <c r="Y120" s="313"/>
      <c r="Z120" s="220"/>
    </row>
    <row r="121" spans="10:26" ht="21" customHeight="1"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</row>
    <row r="122" spans="10:26" ht="21" customHeight="1">
      <c r="J122" s="220" t="s">
        <v>136</v>
      </c>
      <c r="K122" s="220"/>
      <c r="L122" s="313">
        <f>+$D$2</f>
        <v>0</v>
      </c>
      <c r="M122" s="313"/>
      <c r="N122" s="228" t="s">
        <v>4</v>
      </c>
      <c r="O122" s="220"/>
      <c r="P122" s="229"/>
      <c r="Q122" s="220"/>
      <c r="R122" s="220"/>
      <c r="S122" s="220" t="s">
        <v>136</v>
      </c>
      <c r="T122" s="220"/>
      <c r="U122" s="313">
        <f>+$D$2</f>
        <v>0</v>
      </c>
      <c r="V122" s="313"/>
      <c r="W122" s="228" t="s">
        <v>4</v>
      </c>
      <c r="X122" s="220"/>
      <c r="Y122" s="230"/>
      <c r="Z122" s="220"/>
    </row>
    <row r="123" spans="10:26" ht="21" customHeight="1"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</row>
    <row r="124" spans="10:26" ht="21" customHeight="1">
      <c r="J124" s="313" t="str">
        <f>+C18</f>
        <v>Johan Engman</v>
      </c>
      <c r="K124" s="313"/>
      <c r="L124" s="313"/>
      <c r="M124" s="313"/>
      <c r="N124" s="231" t="s">
        <v>128</v>
      </c>
      <c r="O124" s="232"/>
      <c r="P124" s="313" t="str">
        <f>+C19</f>
        <v>Andre Rodriguez</v>
      </c>
      <c r="Q124" s="313"/>
      <c r="R124" s="220"/>
      <c r="S124" s="313">
        <f>+C20</f>
        <v>0</v>
      </c>
      <c r="T124" s="313"/>
      <c r="U124" s="313"/>
      <c r="V124" s="313"/>
      <c r="W124" s="231" t="s">
        <v>128</v>
      </c>
      <c r="X124" s="232"/>
      <c r="Y124" s="313" t="str">
        <f>+C21</f>
        <v>Jyri Valtakoski</v>
      </c>
      <c r="Z124" s="313"/>
    </row>
    <row r="125" spans="10:26" ht="21" customHeight="1">
      <c r="J125" s="220" t="s">
        <v>8</v>
      </c>
      <c r="K125" s="220"/>
      <c r="L125" s="220"/>
      <c r="M125" s="220"/>
      <c r="N125" s="220"/>
      <c r="O125" s="220"/>
      <c r="P125" s="220" t="s">
        <v>8</v>
      </c>
      <c r="Q125" s="220"/>
      <c r="R125" s="220"/>
      <c r="S125" s="220" t="s">
        <v>8</v>
      </c>
      <c r="T125" s="220"/>
      <c r="U125" s="220"/>
      <c r="V125" s="220"/>
      <c r="W125" s="220"/>
      <c r="X125" s="220"/>
      <c r="Y125" s="220" t="s">
        <v>8</v>
      </c>
      <c r="Z125" s="220"/>
    </row>
    <row r="126" spans="10:26" ht="21" customHeight="1"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</row>
    <row r="127" spans="10:26" ht="21" customHeight="1">
      <c r="J127" s="313" t="str">
        <f>+D18</f>
        <v>MBF</v>
      </c>
      <c r="K127" s="313"/>
      <c r="L127" s="313"/>
      <c r="M127" s="313"/>
      <c r="N127" s="220"/>
      <c r="O127" s="220"/>
      <c r="P127" s="313" t="str">
        <f>+D19</f>
        <v>Por-83</v>
      </c>
      <c r="Q127" s="313"/>
      <c r="R127" s="220"/>
      <c r="S127" s="313">
        <f>+D20</f>
        <v>0</v>
      </c>
      <c r="T127" s="313"/>
      <c r="U127" s="313"/>
      <c r="V127" s="313"/>
      <c r="W127" s="220"/>
      <c r="X127" s="220"/>
      <c r="Y127" s="313" t="str">
        <f>+D21</f>
        <v>PT 75</v>
      </c>
      <c r="Z127" s="313"/>
    </row>
    <row r="128" spans="10:26" ht="21" customHeight="1">
      <c r="J128" s="220" t="s">
        <v>0</v>
      </c>
      <c r="K128" s="220"/>
      <c r="L128" s="220"/>
      <c r="M128" s="220"/>
      <c r="N128" s="220"/>
      <c r="O128" s="220"/>
      <c r="P128" s="220" t="s">
        <v>0</v>
      </c>
      <c r="Q128" s="220"/>
      <c r="R128" s="220"/>
      <c r="S128" s="220" t="s">
        <v>0</v>
      </c>
      <c r="T128" s="220"/>
      <c r="U128" s="220"/>
      <c r="V128" s="220"/>
      <c r="W128" s="220"/>
      <c r="X128" s="220"/>
      <c r="Y128" s="220" t="s">
        <v>0</v>
      </c>
      <c r="Z128" s="220"/>
    </row>
    <row r="129" spans="10:26" ht="21" customHeight="1"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</row>
    <row r="130" spans="10:26" ht="21" customHeight="1">
      <c r="J130" s="220" t="s">
        <v>113</v>
      </c>
      <c r="K130" s="229"/>
      <c r="L130" s="232" t="s">
        <v>139</v>
      </c>
      <c r="M130" s="229"/>
      <c r="N130" s="220"/>
      <c r="O130" s="220"/>
      <c r="P130" s="220"/>
      <c r="Q130" s="220"/>
      <c r="R130" s="220"/>
      <c r="S130" s="220" t="s">
        <v>113</v>
      </c>
      <c r="T130" s="229"/>
      <c r="U130" s="232" t="s">
        <v>139</v>
      </c>
      <c r="V130" s="229"/>
      <c r="W130" s="220"/>
      <c r="X130" s="220"/>
      <c r="Y130" s="220"/>
      <c r="Z130" s="220"/>
    </row>
    <row r="131" spans="10:26" ht="21" customHeight="1">
      <c r="J131" s="220" t="s">
        <v>114</v>
      </c>
      <c r="K131" s="234"/>
      <c r="L131" s="232" t="s">
        <v>139</v>
      </c>
      <c r="M131" s="234"/>
      <c r="N131" s="220"/>
      <c r="O131" s="220"/>
      <c r="P131" s="313"/>
      <c r="Q131" s="313"/>
      <c r="R131" s="220"/>
      <c r="S131" s="220" t="s">
        <v>114</v>
      </c>
      <c r="T131" s="234"/>
      <c r="U131" s="232" t="s">
        <v>139</v>
      </c>
      <c r="V131" s="234"/>
      <c r="W131" s="220"/>
      <c r="X131" s="220"/>
      <c r="Y131" s="313"/>
      <c r="Z131" s="313"/>
    </row>
    <row r="132" spans="10:26" ht="21" customHeight="1">
      <c r="J132" s="220" t="s">
        <v>115</v>
      </c>
      <c r="K132" s="234"/>
      <c r="L132" s="232" t="s">
        <v>139</v>
      </c>
      <c r="M132" s="234"/>
      <c r="N132" s="220"/>
      <c r="O132" s="220"/>
      <c r="P132" s="220" t="s">
        <v>140</v>
      </c>
      <c r="Q132" s="220"/>
      <c r="R132" s="220"/>
      <c r="S132" s="220" t="s">
        <v>115</v>
      </c>
      <c r="T132" s="234"/>
      <c r="U132" s="232" t="s">
        <v>139</v>
      </c>
      <c r="V132" s="234"/>
      <c r="W132" s="220"/>
      <c r="X132" s="220"/>
      <c r="Y132" s="220" t="s">
        <v>140</v>
      </c>
      <c r="Z132" s="220"/>
    </row>
    <row r="133" spans="10:26" ht="21" customHeight="1">
      <c r="J133" s="220" t="s">
        <v>141</v>
      </c>
      <c r="K133" s="234"/>
      <c r="L133" s="232" t="s">
        <v>139</v>
      </c>
      <c r="M133" s="234"/>
      <c r="N133" s="220"/>
      <c r="O133" s="220"/>
      <c r="P133" s="220"/>
      <c r="Q133" s="220"/>
      <c r="R133" s="220"/>
      <c r="S133" s="220" t="s">
        <v>141</v>
      </c>
      <c r="T133" s="234"/>
      <c r="U133" s="232" t="s">
        <v>139</v>
      </c>
      <c r="V133" s="234"/>
      <c r="W133" s="220"/>
      <c r="X133" s="220"/>
      <c r="Y133" s="220"/>
      <c r="Z133" s="220"/>
    </row>
    <row r="134" spans="10:26" ht="21" customHeight="1">
      <c r="J134" s="220" t="s">
        <v>117</v>
      </c>
      <c r="K134" s="234"/>
      <c r="L134" s="232" t="s">
        <v>139</v>
      </c>
      <c r="M134" s="234"/>
      <c r="N134" s="220"/>
      <c r="O134" s="220"/>
      <c r="P134" s="313"/>
      <c r="Q134" s="313"/>
      <c r="R134" s="220"/>
      <c r="S134" s="220" t="s">
        <v>117</v>
      </c>
      <c r="T134" s="234"/>
      <c r="U134" s="232" t="s">
        <v>139</v>
      </c>
      <c r="V134" s="234"/>
      <c r="W134" s="220"/>
      <c r="X134" s="220"/>
      <c r="Y134" s="313"/>
      <c r="Z134" s="313"/>
    </row>
    <row r="135" spans="10:26" ht="21" customHeight="1">
      <c r="J135" s="220" t="s">
        <v>142</v>
      </c>
      <c r="K135" s="234"/>
      <c r="L135" s="232" t="s">
        <v>139</v>
      </c>
      <c r="M135" s="234"/>
      <c r="N135" s="220"/>
      <c r="O135" s="220"/>
      <c r="P135" s="220" t="s">
        <v>143</v>
      </c>
      <c r="Q135" s="220"/>
      <c r="R135" s="220"/>
      <c r="S135" s="220" t="s">
        <v>142</v>
      </c>
      <c r="T135" s="234"/>
      <c r="U135" s="232" t="s">
        <v>139</v>
      </c>
      <c r="V135" s="234"/>
      <c r="W135" s="220"/>
      <c r="X135" s="220"/>
      <c r="Y135" s="220" t="s">
        <v>143</v>
      </c>
      <c r="Z135" s="220"/>
    </row>
    <row r="136" spans="10:26" ht="21" customHeight="1">
      <c r="J136" s="220" t="s">
        <v>144</v>
      </c>
      <c r="K136" s="234"/>
      <c r="L136" s="232" t="s">
        <v>139</v>
      </c>
      <c r="M136" s="234"/>
      <c r="N136" s="220"/>
      <c r="O136" s="220"/>
      <c r="P136" s="220"/>
      <c r="Q136" s="220"/>
      <c r="R136" s="220"/>
      <c r="S136" s="220" t="s">
        <v>144</v>
      </c>
      <c r="T136" s="234"/>
      <c r="U136" s="232" t="s">
        <v>139</v>
      </c>
      <c r="V136" s="234"/>
      <c r="W136" s="220"/>
      <c r="X136" s="220"/>
      <c r="Y136" s="220"/>
      <c r="Z136" s="220"/>
    </row>
    <row r="137" spans="10:26" ht="21" customHeight="1">
      <c r="J137" s="220" t="s">
        <v>145</v>
      </c>
      <c r="K137" s="234"/>
      <c r="L137" s="232" t="s">
        <v>139</v>
      </c>
      <c r="M137" s="234"/>
      <c r="N137" s="220"/>
      <c r="O137" s="220"/>
      <c r="P137" s="313"/>
      <c r="Q137" s="313"/>
      <c r="R137" s="220"/>
      <c r="S137" s="220" t="s">
        <v>145</v>
      </c>
      <c r="T137" s="234"/>
      <c r="U137" s="232" t="s">
        <v>139</v>
      </c>
      <c r="V137" s="234"/>
      <c r="W137" s="220"/>
      <c r="X137" s="220"/>
      <c r="Y137" s="313"/>
      <c r="Z137" s="313"/>
    </row>
    <row r="138" spans="10:26" ht="21" customHeight="1">
      <c r="J138" s="220" t="s">
        <v>146</v>
      </c>
      <c r="K138" s="234"/>
      <c r="L138" s="232" t="s">
        <v>139</v>
      </c>
      <c r="M138" s="234"/>
      <c r="N138" s="220"/>
      <c r="O138" s="220"/>
      <c r="P138" s="220" t="s">
        <v>147</v>
      </c>
      <c r="Q138" s="220"/>
      <c r="R138" s="220"/>
      <c r="S138" s="220" t="s">
        <v>146</v>
      </c>
      <c r="T138" s="234"/>
      <c r="U138" s="232" t="s">
        <v>139</v>
      </c>
      <c r="V138" s="234"/>
      <c r="W138" s="220"/>
      <c r="X138" s="220"/>
      <c r="Y138" s="220" t="s">
        <v>147</v>
      </c>
      <c r="Z138" s="220"/>
    </row>
    <row r="139" spans="10:26" ht="21" customHeight="1"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</row>
    <row r="140" spans="10:26" ht="21" customHeight="1">
      <c r="J140" s="235"/>
      <c r="K140" s="235"/>
      <c r="L140" s="235"/>
      <c r="M140" s="235"/>
      <c r="N140" s="235"/>
      <c r="O140" s="235"/>
      <c r="P140" s="235"/>
      <c r="Q140" s="235"/>
      <c r="R140" s="220"/>
      <c r="S140" s="235"/>
      <c r="T140" s="235"/>
      <c r="U140" s="235"/>
      <c r="V140" s="235"/>
      <c r="W140" s="235"/>
      <c r="X140" s="235"/>
      <c r="Y140" s="235"/>
      <c r="Z140" s="235"/>
    </row>
    <row r="141" spans="10:26" ht="21" customHeight="1">
      <c r="J141" s="219" t="s">
        <v>133</v>
      </c>
      <c r="K141" s="220"/>
      <c r="L141" s="220"/>
      <c r="M141" s="220"/>
      <c r="N141" s="220"/>
      <c r="O141" s="220"/>
      <c r="P141" s="220"/>
      <c r="Q141" s="220"/>
      <c r="R141" s="220"/>
      <c r="S141" s="219" t="s">
        <v>133</v>
      </c>
      <c r="T141" s="220"/>
      <c r="U141" s="220"/>
      <c r="V141" s="220"/>
      <c r="W141" s="220"/>
      <c r="X141" s="220"/>
      <c r="Y141" s="220"/>
      <c r="Z141" s="220"/>
    </row>
    <row r="142" spans="10:26" ht="21" customHeight="1"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</row>
    <row r="143" spans="10:26" ht="21" customHeight="1">
      <c r="J143" s="220" t="s">
        <v>85</v>
      </c>
      <c r="K143" s="220"/>
      <c r="L143" s="311" t="str">
        <f>+$D$3</f>
        <v>ei vahv parvo 20 --&gt; pisteet 12-6-3</v>
      </c>
      <c r="M143" s="312"/>
      <c r="N143" s="312"/>
      <c r="O143" s="220"/>
      <c r="P143" s="220"/>
      <c r="Q143" s="220"/>
      <c r="R143" s="220"/>
      <c r="S143" s="220" t="s">
        <v>85</v>
      </c>
      <c r="T143" s="220"/>
      <c r="U143" s="311" t="str">
        <f>+$D$3</f>
        <v>ei vahv parvo 20 --&gt; pisteet 12-6-3</v>
      </c>
      <c r="V143" s="312"/>
      <c r="W143" s="312"/>
      <c r="X143" s="220"/>
      <c r="Y143" s="220"/>
      <c r="Z143" s="220"/>
    </row>
    <row r="144" spans="10:26" ht="21" customHeight="1"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</row>
    <row r="145" spans="10:26" ht="21" customHeight="1">
      <c r="J145" s="220" t="s">
        <v>134</v>
      </c>
      <c r="K145" s="220"/>
      <c r="L145" s="313">
        <f>+$D$1</f>
      </c>
      <c r="M145" s="313"/>
      <c r="N145" s="313"/>
      <c r="O145" s="313"/>
      <c r="P145" s="313"/>
      <c r="Q145" s="220"/>
      <c r="R145" s="220"/>
      <c r="S145" s="220" t="s">
        <v>134</v>
      </c>
      <c r="T145" s="220"/>
      <c r="U145" s="313">
        <f>+$D$1</f>
      </c>
      <c r="V145" s="313"/>
      <c r="W145" s="313"/>
      <c r="X145" s="313"/>
      <c r="Y145" s="313"/>
      <c r="Z145" s="220"/>
    </row>
    <row r="146" spans="10:26" ht="21" customHeight="1"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</row>
    <row r="147" spans="10:26" ht="21" customHeight="1">
      <c r="J147" s="220" t="s">
        <v>136</v>
      </c>
      <c r="K147" s="220"/>
      <c r="L147" s="313">
        <f>+$D$2</f>
        <v>0</v>
      </c>
      <c r="M147" s="313"/>
      <c r="N147" s="228" t="s">
        <v>4</v>
      </c>
      <c r="O147" s="220"/>
      <c r="P147" s="229"/>
      <c r="Q147" s="220"/>
      <c r="R147" s="220"/>
      <c r="S147" s="220" t="s">
        <v>136</v>
      </c>
      <c r="T147" s="220"/>
      <c r="U147" s="313">
        <f>+$D$2</f>
        <v>0</v>
      </c>
      <c r="V147" s="313"/>
      <c r="W147" s="228" t="s">
        <v>4</v>
      </c>
      <c r="X147" s="220"/>
      <c r="Y147" s="230"/>
      <c r="Z147" s="220"/>
    </row>
    <row r="148" spans="10:26" ht="21" customHeight="1"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</row>
    <row r="149" spans="10:26" ht="21" customHeight="1">
      <c r="J149" s="313" t="str">
        <f>+C23</f>
        <v>Toivo Karhu</v>
      </c>
      <c r="K149" s="313"/>
      <c r="L149" s="313"/>
      <c r="M149" s="313"/>
      <c r="N149" s="231" t="s">
        <v>128</v>
      </c>
      <c r="O149" s="232"/>
      <c r="P149" s="313">
        <f>+C24</f>
        <v>0</v>
      </c>
      <c r="Q149" s="313"/>
      <c r="R149" s="220"/>
      <c r="S149" s="313" t="str">
        <f>+C25</f>
        <v>Frank O´Connor</v>
      </c>
      <c r="T149" s="313"/>
      <c r="U149" s="313"/>
      <c r="V149" s="313"/>
      <c r="W149" s="231" t="s">
        <v>128</v>
      </c>
      <c r="X149" s="232"/>
      <c r="Y149" s="313" t="str">
        <f>+C26</f>
        <v>Seppo Nyberg</v>
      </c>
      <c r="Z149" s="313"/>
    </row>
    <row r="150" spans="10:26" ht="21" customHeight="1">
      <c r="J150" s="220" t="s">
        <v>8</v>
      </c>
      <c r="K150" s="220"/>
      <c r="L150" s="220"/>
      <c r="M150" s="220"/>
      <c r="N150" s="220"/>
      <c r="O150" s="220"/>
      <c r="P150" s="220" t="s">
        <v>8</v>
      </c>
      <c r="Q150" s="220"/>
      <c r="R150" s="220"/>
      <c r="S150" s="220" t="s">
        <v>8</v>
      </c>
      <c r="T150" s="220"/>
      <c r="U150" s="220"/>
      <c r="V150" s="220"/>
      <c r="W150" s="220"/>
      <c r="X150" s="220"/>
      <c r="Y150" s="220" t="s">
        <v>8</v>
      </c>
      <c r="Z150" s="220"/>
    </row>
    <row r="151" spans="10:26" ht="21" customHeight="1"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</row>
    <row r="152" spans="10:26" ht="21" customHeight="1">
      <c r="J152" s="313" t="str">
        <f>+D23</f>
        <v>TuPy</v>
      </c>
      <c r="K152" s="313"/>
      <c r="L152" s="313"/>
      <c r="M152" s="313"/>
      <c r="N152" s="220"/>
      <c r="O152" s="220"/>
      <c r="P152" s="313">
        <f>+D24</f>
        <v>0</v>
      </c>
      <c r="Q152" s="313"/>
      <c r="R152" s="220"/>
      <c r="S152" s="313" t="str">
        <f>+D25</f>
        <v>MBF</v>
      </c>
      <c r="T152" s="313"/>
      <c r="U152" s="313"/>
      <c r="V152" s="313"/>
      <c r="W152" s="220"/>
      <c r="X152" s="220"/>
      <c r="Y152" s="313" t="str">
        <f>+D26</f>
        <v>UU</v>
      </c>
      <c r="Z152" s="313"/>
    </row>
    <row r="153" spans="10:26" ht="21" customHeight="1">
      <c r="J153" s="220" t="s">
        <v>0</v>
      </c>
      <c r="K153" s="220"/>
      <c r="L153" s="220"/>
      <c r="M153" s="220"/>
      <c r="N153" s="220"/>
      <c r="O153" s="220"/>
      <c r="P153" s="220" t="s">
        <v>0</v>
      </c>
      <c r="Q153" s="220"/>
      <c r="R153" s="220"/>
      <c r="S153" s="220" t="s">
        <v>0</v>
      </c>
      <c r="T153" s="220"/>
      <c r="U153" s="220"/>
      <c r="V153" s="220"/>
      <c r="W153" s="220"/>
      <c r="X153" s="220"/>
      <c r="Y153" s="220" t="s">
        <v>0</v>
      </c>
      <c r="Z153" s="220"/>
    </row>
    <row r="154" spans="10:26" ht="21" customHeight="1"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</row>
    <row r="155" spans="10:26" ht="21" customHeight="1">
      <c r="J155" s="220" t="s">
        <v>113</v>
      </c>
      <c r="K155" s="229"/>
      <c r="L155" s="232" t="s">
        <v>139</v>
      </c>
      <c r="M155" s="229"/>
      <c r="N155" s="220"/>
      <c r="O155" s="220"/>
      <c r="P155" s="220"/>
      <c r="Q155" s="220"/>
      <c r="R155" s="220"/>
      <c r="S155" s="220" t="s">
        <v>113</v>
      </c>
      <c r="T155" s="229"/>
      <c r="U155" s="232" t="s">
        <v>139</v>
      </c>
      <c r="V155" s="229"/>
      <c r="W155" s="220"/>
      <c r="X155" s="220"/>
      <c r="Y155" s="220"/>
      <c r="Z155" s="220"/>
    </row>
    <row r="156" spans="10:26" ht="21" customHeight="1">
      <c r="J156" s="220" t="s">
        <v>114</v>
      </c>
      <c r="K156" s="234"/>
      <c r="L156" s="232" t="s">
        <v>139</v>
      </c>
      <c r="M156" s="234"/>
      <c r="N156" s="220"/>
      <c r="O156" s="220"/>
      <c r="P156" s="313"/>
      <c r="Q156" s="313"/>
      <c r="R156" s="220"/>
      <c r="S156" s="220" t="s">
        <v>114</v>
      </c>
      <c r="T156" s="234"/>
      <c r="U156" s="232" t="s">
        <v>139</v>
      </c>
      <c r="V156" s="234"/>
      <c r="W156" s="220"/>
      <c r="X156" s="220"/>
      <c r="Y156" s="313"/>
      <c r="Z156" s="313"/>
    </row>
    <row r="157" spans="10:26" ht="21" customHeight="1">
      <c r="J157" s="220" t="s">
        <v>115</v>
      </c>
      <c r="K157" s="234"/>
      <c r="L157" s="232" t="s">
        <v>139</v>
      </c>
      <c r="M157" s="234"/>
      <c r="N157" s="220"/>
      <c r="O157" s="220"/>
      <c r="P157" s="220" t="s">
        <v>140</v>
      </c>
      <c r="Q157" s="220"/>
      <c r="R157" s="220"/>
      <c r="S157" s="220" t="s">
        <v>115</v>
      </c>
      <c r="T157" s="234"/>
      <c r="U157" s="232" t="s">
        <v>139</v>
      </c>
      <c r="V157" s="234"/>
      <c r="W157" s="220"/>
      <c r="X157" s="220"/>
      <c r="Y157" s="220" t="s">
        <v>140</v>
      </c>
      <c r="Z157" s="220"/>
    </row>
    <row r="158" spans="10:26" ht="21" customHeight="1">
      <c r="J158" s="220" t="s">
        <v>141</v>
      </c>
      <c r="K158" s="234"/>
      <c r="L158" s="232" t="s">
        <v>139</v>
      </c>
      <c r="M158" s="234"/>
      <c r="N158" s="220"/>
      <c r="O158" s="220"/>
      <c r="P158" s="220"/>
      <c r="Q158" s="220"/>
      <c r="R158" s="220"/>
      <c r="S158" s="220" t="s">
        <v>141</v>
      </c>
      <c r="T158" s="234"/>
      <c r="U158" s="232" t="s">
        <v>139</v>
      </c>
      <c r="V158" s="234"/>
      <c r="W158" s="220"/>
      <c r="X158" s="220"/>
      <c r="Y158" s="220"/>
      <c r="Z158" s="220"/>
    </row>
    <row r="159" spans="10:26" ht="21" customHeight="1">
      <c r="J159" s="220" t="s">
        <v>117</v>
      </c>
      <c r="K159" s="234"/>
      <c r="L159" s="232" t="s">
        <v>139</v>
      </c>
      <c r="M159" s="234"/>
      <c r="N159" s="220"/>
      <c r="O159" s="220"/>
      <c r="P159" s="313"/>
      <c r="Q159" s="313"/>
      <c r="R159" s="220"/>
      <c r="S159" s="220" t="s">
        <v>117</v>
      </c>
      <c r="T159" s="234"/>
      <c r="U159" s="232" t="s">
        <v>139</v>
      </c>
      <c r="V159" s="234"/>
      <c r="W159" s="220"/>
      <c r="X159" s="220"/>
      <c r="Y159" s="313"/>
      <c r="Z159" s="313"/>
    </row>
    <row r="160" spans="10:26" ht="21" customHeight="1">
      <c r="J160" s="220" t="s">
        <v>142</v>
      </c>
      <c r="K160" s="234"/>
      <c r="L160" s="232" t="s">
        <v>139</v>
      </c>
      <c r="M160" s="234"/>
      <c r="N160" s="220"/>
      <c r="O160" s="220"/>
      <c r="P160" s="220" t="s">
        <v>143</v>
      </c>
      <c r="Q160" s="220"/>
      <c r="R160" s="220"/>
      <c r="S160" s="220" t="s">
        <v>142</v>
      </c>
      <c r="T160" s="234"/>
      <c r="U160" s="232" t="s">
        <v>139</v>
      </c>
      <c r="V160" s="234"/>
      <c r="W160" s="220"/>
      <c r="X160" s="220"/>
      <c r="Y160" s="220" t="s">
        <v>143</v>
      </c>
      <c r="Z160" s="220"/>
    </row>
    <row r="161" spans="10:26" ht="21" customHeight="1">
      <c r="J161" s="220" t="s">
        <v>144</v>
      </c>
      <c r="K161" s="234"/>
      <c r="L161" s="232" t="s">
        <v>139</v>
      </c>
      <c r="M161" s="234"/>
      <c r="N161" s="220"/>
      <c r="O161" s="220"/>
      <c r="P161" s="220"/>
      <c r="Q161" s="220"/>
      <c r="R161" s="220"/>
      <c r="S161" s="220" t="s">
        <v>144</v>
      </c>
      <c r="T161" s="234"/>
      <c r="U161" s="232" t="s">
        <v>139</v>
      </c>
      <c r="V161" s="234"/>
      <c r="W161" s="220"/>
      <c r="X161" s="220"/>
      <c r="Y161" s="220"/>
      <c r="Z161" s="220"/>
    </row>
    <row r="162" spans="10:26" ht="21" customHeight="1">
      <c r="J162" s="220" t="s">
        <v>145</v>
      </c>
      <c r="K162" s="234"/>
      <c r="L162" s="232" t="s">
        <v>139</v>
      </c>
      <c r="M162" s="234"/>
      <c r="N162" s="220"/>
      <c r="O162" s="220"/>
      <c r="P162" s="313"/>
      <c r="Q162" s="313"/>
      <c r="R162" s="220"/>
      <c r="S162" s="220" t="s">
        <v>145</v>
      </c>
      <c r="T162" s="234"/>
      <c r="U162" s="232" t="s">
        <v>139</v>
      </c>
      <c r="V162" s="234"/>
      <c r="W162" s="220"/>
      <c r="X162" s="220"/>
      <c r="Y162" s="313"/>
      <c r="Z162" s="313"/>
    </row>
    <row r="163" spans="10:26" ht="21" customHeight="1">
      <c r="J163" s="220" t="s">
        <v>146</v>
      </c>
      <c r="K163" s="234"/>
      <c r="L163" s="232" t="s">
        <v>139</v>
      </c>
      <c r="M163" s="234"/>
      <c r="N163" s="220"/>
      <c r="O163" s="220"/>
      <c r="P163" s="220" t="s">
        <v>147</v>
      </c>
      <c r="Q163" s="220"/>
      <c r="R163" s="220"/>
      <c r="S163" s="220" t="s">
        <v>146</v>
      </c>
      <c r="T163" s="234"/>
      <c r="U163" s="232" t="s">
        <v>139</v>
      </c>
      <c r="V163" s="234"/>
      <c r="W163" s="220"/>
      <c r="X163" s="220"/>
      <c r="Y163" s="220" t="s">
        <v>147</v>
      </c>
      <c r="Z163" s="220"/>
    </row>
    <row r="164" spans="10:26" ht="21" customHeight="1">
      <c r="J164" s="220"/>
      <c r="K164" s="220"/>
      <c r="L164" s="232"/>
      <c r="M164" s="220"/>
      <c r="N164" s="220"/>
      <c r="O164" s="220"/>
      <c r="P164" s="220"/>
      <c r="Q164" s="220"/>
      <c r="R164" s="220"/>
      <c r="S164" s="220"/>
      <c r="T164" s="220"/>
      <c r="U164" s="232"/>
      <c r="V164" s="220"/>
      <c r="W164" s="220"/>
      <c r="X164" s="220"/>
      <c r="Y164" s="220"/>
      <c r="Z164" s="220"/>
    </row>
    <row r="165" spans="10:26" ht="21" customHeight="1">
      <c r="J165" s="235"/>
      <c r="K165" s="235"/>
      <c r="L165" s="235"/>
      <c r="M165" s="235"/>
      <c r="N165" s="235"/>
      <c r="O165" s="235"/>
      <c r="P165" s="235"/>
      <c r="Q165" s="235"/>
      <c r="R165" s="220"/>
      <c r="S165" s="235"/>
      <c r="T165" s="235"/>
      <c r="U165" s="235"/>
      <c r="V165" s="235"/>
      <c r="W165" s="235"/>
      <c r="X165" s="235"/>
      <c r="Y165" s="235"/>
      <c r="Z165" s="235"/>
    </row>
    <row r="166" spans="10:26" ht="21" customHeight="1">
      <c r="J166" s="219" t="s">
        <v>133</v>
      </c>
      <c r="K166" s="220"/>
      <c r="L166" s="220"/>
      <c r="M166" s="220"/>
      <c r="N166" s="220"/>
      <c r="O166" s="220"/>
      <c r="P166" s="220"/>
      <c r="Q166" s="220"/>
      <c r="R166" s="220"/>
      <c r="S166" s="219" t="s">
        <v>133</v>
      </c>
      <c r="T166" s="220"/>
      <c r="U166" s="220"/>
      <c r="V166" s="220"/>
      <c r="W166" s="220"/>
      <c r="X166" s="220"/>
      <c r="Y166" s="220"/>
      <c r="Z166" s="220"/>
    </row>
    <row r="167" spans="10:26" ht="21" customHeight="1"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</row>
    <row r="168" spans="10:26" ht="21" customHeight="1">
      <c r="J168" s="220" t="s">
        <v>85</v>
      </c>
      <c r="K168" s="220"/>
      <c r="L168" s="311" t="str">
        <f>+$D$3</f>
        <v>ei vahv parvo 20 --&gt; pisteet 12-6-3</v>
      </c>
      <c r="M168" s="312"/>
      <c r="N168" s="312"/>
      <c r="O168" s="220"/>
      <c r="P168" s="220"/>
      <c r="Q168" s="220"/>
      <c r="R168" s="220"/>
      <c r="S168" s="220" t="s">
        <v>85</v>
      </c>
      <c r="T168" s="220"/>
      <c r="U168" s="311" t="str">
        <f>+$D$3</f>
        <v>ei vahv parvo 20 --&gt; pisteet 12-6-3</v>
      </c>
      <c r="V168" s="312"/>
      <c r="W168" s="312"/>
      <c r="X168" s="220"/>
      <c r="Y168" s="220"/>
      <c r="Z168" s="220"/>
    </row>
    <row r="169" spans="10:26" ht="21" customHeight="1"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</row>
    <row r="170" spans="10:26" ht="21" customHeight="1">
      <c r="J170" s="220" t="s">
        <v>134</v>
      </c>
      <c r="K170" s="220"/>
      <c r="L170" s="313">
        <f>+$D$1</f>
      </c>
      <c r="M170" s="313"/>
      <c r="N170" s="313"/>
      <c r="O170" s="313"/>
      <c r="P170" s="313"/>
      <c r="Q170" s="220"/>
      <c r="R170" s="220"/>
      <c r="S170" s="220" t="s">
        <v>134</v>
      </c>
      <c r="T170" s="220"/>
      <c r="U170" s="313">
        <f>+$D$1</f>
      </c>
      <c r="V170" s="313"/>
      <c r="W170" s="313"/>
      <c r="X170" s="313"/>
      <c r="Y170" s="313"/>
      <c r="Z170" s="220"/>
    </row>
    <row r="171" spans="10:26" ht="21" customHeight="1"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</row>
    <row r="172" spans="10:26" ht="21" customHeight="1">
      <c r="J172" s="220" t="s">
        <v>136</v>
      </c>
      <c r="K172" s="220"/>
      <c r="L172" s="313">
        <f>+$D$2</f>
        <v>0</v>
      </c>
      <c r="M172" s="313"/>
      <c r="N172" s="228" t="s">
        <v>4</v>
      </c>
      <c r="O172" s="220"/>
      <c r="P172" s="229"/>
      <c r="Q172" s="220"/>
      <c r="R172" s="220"/>
      <c r="S172" s="220" t="s">
        <v>136</v>
      </c>
      <c r="T172" s="220"/>
      <c r="U172" s="313">
        <f>+$D$2</f>
        <v>0</v>
      </c>
      <c r="V172" s="313"/>
      <c r="W172" s="228" t="s">
        <v>4</v>
      </c>
      <c r="X172" s="220"/>
      <c r="Y172" s="230"/>
      <c r="Z172" s="220"/>
    </row>
    <row r="173" spans="10:26" ht="21" customHeight="1"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</row>
    <row r="174" spans="10:26" ht="21" customHeight="1">
      <c r="J174" s="313" t="str">
        <f>+C27</f>
        <v>Pertti Virta</v>
      </c>
      <c r="K174" s="313"/>
      <c r="L174" s="313"/>
      <c r="M174" s="313"/>
      <c r="N174" s="231" t="s">
        <v>128</v>
      </c>
      <c r="O174" s="232"/>
      <c r="P174" s="313" t="str">
        <f>+C28</f>
        <v>Kim Nyberg</v>
      </c>
      <c r="Q174" s="313"/>
      <c r="R174" s="220"/>
      <c r="S174" s="313">
        <f>+C29</f>
        <v>0</v>
      </c>
      <c r="T174" s="313"/>
      <c r="U174" s="313"/>
      <c r="V174" s="313"/>
      <c r="W174" s="231" t="s">
        <v>128</v>
      </c>
      <c r="X174" s="232"/>
      <c r="Y174" s="313" t="str">
        <f>+C30</f>
        <v>Ilkka Saarnilehto</v>
      </c>
      <c r="Z174" s="313"/>
    </row>
    <row r="175" spans="10:26" ht="21" customHeight="1">
      <c r="J175" s="220" t="s">
        <v>8</v>
      </c>
      <c r="K175" s="220"/>
      <c r="L175" s="220"/>
      <c r="M175" s="220"/>
      <c r="N175" s="220"/>
      <c r="O175" s="220"/>
      <c r="P175" s="220" t="s">
        <v>8</v>
      </c>
      <c r="Q175" s="220"/>
      <c r="R175" s="220"/>
      <c r="S175" s="220" t="s">
        <v>8</v>
      </c>
      <c r="T175" s="220"/>
      <c r="U175" s="220"/>
      <c r="V175" s="220"/>
      <c r="W175" s="220"/>
      <c r="X175" s="220"/>
      <c r="Y175" s="220" t="s">
        <v>8</v>
      </c>
      <c r="Z175" s="220"/>
    </row>
    <row r="176" spans="10:26" ht="21" customHeight="1"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</row>
    <row r="177" spans="10:26" ht="21" customHeight="1">
      <c r="J177" s="313" t="str">
        <f>+D27</f>
        <v>PT 75</v>
      </c>
      <c r="K177" s="313"/>
      <c r="L177" s="313"/>
      <c r="M177" s="313"/>
      <c r="N177" s="220"/>
      <c r="O177" s="220"/>
      <c r="P177" s="313" t="str">
        <f>+D28</f>
        <v>PT Espoo</v>
      </c>
      <c r="Q177" s="313"/>
      <c r="R177" s="220"/>
      <c r="S177" s="313">
        <f>+D29</f>
        <v>0</v>
      </c>
      <c r="T177" s="313"/>
      <c r="U177" s="313"/>
      <c r="V177" s="313"/>
      <c r="W177" s="220"/>
      <c r="X177" s="220"/>
      <c r="Y177" s="313" t="str">
        <f>+D30</f>
        <v>MBF</v>
      </c>
      <c r="Z177" s="313"/>
    </row>
    <row r="178" spans="10:26" ht="21" customHeight="1">
      <c r="J178" s="220" t="s">
        <v>0</v>
      </c>
      <c r="K178" s="220"/>
      <c r="L178" s="220"/>
      <c r="M178" s="220"/>
      <c r="N178" s="220"/>
      <c r="O178" s="220"/>
      <c r="P178" s="220" t="s">
        <v>0</v>
      </c>
      <c r="Q178" s="220"/>
      <c r="R178" s="220"/>
      <c r="S178" s="220" t="s">
        <v>0</v>
      </c>
      <c r="T178" s="220"/>
      <c r="U178" s="220"/>
      <c r="V178" s="220"/>
      <c r="W178" s="220"/>
      <c r="X178" s="220"/>
      <c r="Y178" s="220" t="s">
        <v>0</v>
      </c>
      <c r="Z178" s="220"/>
    </row>
    <row r="179" spans="10:26" ht="21" customHeight="1"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</row>
    <row r="180" spans="10:26" ht="21" customHeight="1">
      <c r="J180" s="220" t="s">
        <v>113</v>
      </c>
      <c r="K180" s="229"/>
      <c r="L180" s="232" t="s">
        <v>139</v>
      </c>
      <c r="M180" s="229"/>
      <c r="N180" s="220"/>
      <c r="O180" s="220"/>
      <c r="P180" s="220"/>
      <c r="Q180" s="220"/>
      <c r="R180" s="220"/>
      <c r="S180" s="220" t="s">
        <v>113</v>
      </c>
      <c r="T180" s="229"/>
      <c r="U180" s="232" t="s">
        <v>139</v>
      </c>
      <c r="V180" s="229"/>
      <c r="W180" s="220"/>
      <c r="X180" s="220"/>
      <c r="Y180" s="220"/>
      <c r="Z180" s="220"/>
    </row>
    <row r="181" spans="10:26" ht="21" customHeight="1">
      <c r="J181" s="220" t="s">
        <v>114</v>
      </c>
      <c r="K181" s="234"/>
      <c r="L181" s="232" t="s">
        <v>139</v>
      </c>
      <c r="M181" s="234"/>
      <c r="N181" s="220"/>
      <c r="O181" s="220"/>
      <c r="P181" s="313"/>
      <c r="Q181" s="313"/>
      <c r="R181" s="220"/>
      <c r="S181" s="220" t="s">
        <v>114</v>
      </c>
      <c r="T181" s="234"/>
      <c r="U181" s="232" t="s">
        <v>139</v>
      </c>
      <c r="V181" s="234"/>
      <c r="W181" s="220"/>
      <c r="X181" s="220"/>
      <c r="Y181" s="313"/>
      <c r="Z181" s="313"/>
    </row>
    <row r="182" spans="10:26" ht="21" customHeight="1">
      <c r="J182" s="220" t="s">
        <v>115</v>
      </c>
      <c r="K182" s="234"/>
      <c r="L182" s="232" t="s">
        <v>139</v>
      </c>
      <c r="M182" s="234"/>
      <c r="N182" s="220"/>
      <c r="O182" s="220"/>
      <c r="P182" s="220" t="s">
        <v>140</v>
      </c>
      <c r="Q182" s="220"/>
      <c r="R182" s="220"/>
      <c r="S182" s="220" t="s">
        <v>115</v>
      </c>
      <c r="T182" s="234"/>
      <c r="U182" s="232" t="s">
        <v>139</v>
      </c>
      <c r="V182" s="234"/>
      <c r="W182" s="220"/>
      <c r="X182" s="220"/>
      <c r="Y182" s="220" t="s">
        <v>140</v>
      </c>
      <c r="Z182" s="220"/>
    </row>
    <row r="183" spans="10:26" ht="21" customHeight="1">
      <c r="J183" s="220" t="s">
        <v>141</v>
      </c>
      <c r="K183" s="234"/>
      <c r="L183" s="232" t="s">
        <v>139</v>
      </c>
      <c r="M183" s="234"/>
      <c r="N183" s="220"/>
      <c r="O183" s="220"/>
      <c r="P183" s="220"/>
      <c r="Q183" s="220"/>
      <c r="R183" s="220"/>
      <c r="S183" s="220" t="s">
        <v>141</v>
      </c>
      <c r="T183" s="234"/>
      <c r="U183" s="232" t="s">
        <v>139</v>
      </c>
      <c r="V183" s="234"/>
      <c r="W183" s="220"/>
      <c r="X183" s="220"/>
      <c r="Y183" s="220"/>
      <c r="Z183" s="220"/>
    </row>
    <row r="184" spans="10:26" ht="21" customHeight="1">
      <c r="J184" s="220" t="s">
        <v>117</v>
      </c>
      <c r="K184" s="234"/>
      <c r="L184" s="232" t="s">
        <v>139</v>
      </c>
      <c r="M184" s="234"/>
      <c r="N184" s="220"/>
      <c r="O184" s="220"/>
      <c r="P184" s="313"/>
      <c r="Q184" s="313"/>
      <c r="R184" s="220"/>
      <c r="S184" s="220" t="s">
        <v>117</v>
      </c>
      <c r="T184" s="234"/>
      <c r="U184" s="232" t="s">
        <v>139</v>
      </c>
      <c r="V184" s="234"/>
      <c r="W184" s="220"/>
      <c r="X184" s="220"/>
      <c r="Y184" s="313"/>
      <c r="Z184" s="313"/>
    </row>
    <row r="185" spans="10:26" ht="21" customHeight="1">
      <c r="J185" s="220" t="s">
        <v>142</v>
      </c>
      <c r="K185" s="234"/>
      <c r="L185" s="232" t="s">
        <v>139</v>
      </c>
      <c r="M185" s="234"/>
      <c r="N185" s="220"/>
      <c r="O185" s="220"/>
      <c r="P185" s="220" t="s">
        <v>143</v>
      </c>
      <c r="Q185" s="220"/>
      <c r="R185" s="220"/>
      <c r="S185" s="220" t="s">
        <v>142</v>
      </c>
      <c r="T185" s="234"/>
      <c r="U185" s="232" t="s">
        <v>139</v>
      </c>
      <c r="V185" s="234"/>
      <c r="W185" s="220"/>
      <c r="X185" s="220"/>
      <c r="Y185" s="220" t="s">
        <v>143</v>
      </c>
      <c r="Z185" s="220"/>
    </row>
    <row r="186" spans="10:26" ht="21" customHeight="1">
      <c r="J186" s="220" t="s">
        <v>144</v>
      </c>
      <c r="K186" s="234"/>
      <c r="L186" s="232" t="s">
        <v>139</v>
      </c>
      <c r="M186" s="234"/>
      <c r="N186" s="220"/>
      <c r="O186" s="220"/>
      <c r="P186" s="220"/>
      <c r="Q186" s="220"/>
      <c r="R186" s="220"/>
      <c r="S186" s="220" t="s">
        <v>144</v>
      </c>
      <c r="T186" s="234"/>
      <c r="U186" s="232" t="s">
        <v>139</v>
      </c>
      <c r="V186" s="234"/>
      <c r="W186" s="220"/>
      <c r="X186" s="220"/>
      <c r="Y186" s="220"/>
      <c r="Z186" s="220"/>
    </row>
    <row r="187" spans="10:26" ht="21" customHeight="1">
      <c r="J187" s="220" t="s">
        <v>145</v>
      </c>
      <c r="K187" s="234"/>
      <c r="L187" s="232" t="s">
        <v>139</v>
      </c>
      <c r="M187" s="234"/>
      <c r="N187" s="220"/>
      <c r="O187" s="220"/>
      <c r="P187" s="313"/>
      <c r="Q187" s="313"/>
      <c r="R187" s="220"/>
      <c r="S187" s="220" t="s">
        <v>145</v>
      </c>
      <c r="T187" s="234"/>
      <c r="U187" s="232" t="s">
        <v>139</v>
      </c>
      <c r="V187" s="234"/>
      <c r="W187" s="220"/>
      <c r="X187" s="220"/>
      <c r="Y187" s="313"/>
      <c r="Z187" s="313"/>
    </row>
    <row r="188" spans="10:26" ht="21" customHeight="1">
      <c r="J188" s="220" t="s">
        <v>146</v>
      </c>
      <c r="K188" s="234"/>
      <c r="L188" s="232" t="s">
        <v>139</v>
      </c>
      <c r="M188" s="234"/>
      <c r="N188" s="220"/>
      <c r="O188" s="220"/>
      <c r="P188" s="220" t="s">
        <v>147</v>
      </c>
      <c r="Q188" s="220"/>
      <c r="R188" s="220"/>
      <c r="S188" s="220" t="s">
        <v>146</v>
      </c>
      <c r="T188" s="234"/>
      <c r="U188" s="232" t="s">
        <v>139</v>
      </c>
      <c r="V188" s="234"/>
      <c r="W188" s="220"/>
      <c r="X188" s="220"/>
      <c r="Y188" s="220" t="s">
        <v>147</v>
      </c>
      <c r="Z188" s="220"/>
    </row>
    <row r="189" spans="10:26" ht="21" customHeight="1"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</row>
    <row r="190" spans="10:26" ht="21" customHeight="1">
      <c r="J190" s="235"/>
      <c r="K190" s="235"/>
      <c r="L190" s="235"/>
      <c r="M190" s="235"/>
      <c r="N190" s="235"/>
      <c r="O190" s="235"/>
      <c r="P190" s="235"/>
      <c r="Q190" s="235"/>
      <c r="R190" s="220"/>
      <c r="S190" s="235"/>
      <c r="T190" s="235"/>
      <c r="U190" s="235"/>
      <c r="V190" s="235"/>
      <c r="W190" s="235"/>
      <c r="X190" s="235"/>
      <c r="Y190" s="235"/>
      <c r="Z190" s="235"/>
    </row>
    <row r="191" spans="10:26" ht="21" customHeight="1">
      <c r="J191" s="219" t="s">
        <v>133</v>
      </c>
      <c r="K191" s="220"/>
      <c r="L191" s="220"/>
      <c r="M191" s="220"/>
      <c r="N191" s="220"/>
      <c r="O191" s="220"/>
      <c r="P191" s="220"/>
      <c r="Q191" s="220"/>
      <c r="R191" s="220"/>
      <c r="S191" s="219" t="s">
        <v>133</v>
      </c>
      <c r="T191" s="220"/>
      <c r="U191" s="220"/>
      <c r="V191" s="220"/>
      <c r="W191" s="220"/>
      <c r="X191" s="220"/>
      <c r="Y191" s="220"/>
      <c r="Z191" s="220"/>
    </row>
    <row r="192" spans="10:26" ht="21" customHeight="1"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</row>
    <row r="193" spans="10:26" ht="21" customHeight="1">
      <c r="J193" s="220" t="s">
        <v>85</v>
      </c>
      <c r="K193" s="220"/>
      <c r="L193" s="311" t="str">
        <f>+$D$3</f>
        <v>ei vahv parvo 20 --&gt; pisteet 12-6-3</v>
      </c>
      <c r="M193" s="312"/>
      <c r="N193" s="312"/>
      <c r="O193" s="220"/>
      <c r="P193" s="220"/>
      <c r="Q193" s="220"/>
      <c r="R193" s="220"/>
      <c r="S193" s="220" t="s">
        <v>85</v>
      </c>
      <c r="T193" s="220"/>
      <c r="U193" s="311" t="str">
        <f>+$D$3</f>
        <v>ei vahv parvo 20 --&gt; pisteet 12-6-3</v>
      </c>
      <c r="V193" s="312"/>
      <c r="W193" s="312"/>
      <c r="X193" s="220"/>
      <c r="Y193" s="220"/>
      <c r="Z193" s="220"/>
    </row>
    <row r="194" spans="10:26" ht="21" customHeight="1"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</row>
    <row r="195" spans="10:26" ht="21" customHeight="1">
      <c r="J195" s="220" t="s">
        <v>134</v>
      </c>
      <c r="K195" s="220"/>
      <c r="L195" s="313">
        <f>+$D$1</f>
      </c>
      <c r="M195" s="313"/>
      <c r="N195" s="313"/>
      <c r="O195" s="313"/>
      <c r="P195" s="313"/>
      <c r="Q195" s="220"/>
      <c r="R195" s="220"/>
      <c r="S195" s="220" t="s">
        <v>134</v>
      </c>
      <c r="T195" s="220"/>
      <c r="U195" s="313">
        <f>+$D$1</f>
      </c>
      <c r="V195" s="313"/>
      <c r="W195" s="313"/>
      <c r="X195" s="313"/>
      <c r="Y195" s="313"/>
      <c r="Z195" s="220"/>
    </row>
    <row r="196" spans="10:26" ht="21" customHeight="1"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</row>
    <row r="197" spans="10:26" ht="21" customHeight="1">
      <c r="J197" s="220" t="s">
        <v>136</v>
      </c>
      <c r="K197" s="220"/>
      <c r="L197" s="313">
        <f>+$D$2</f>
        <v>0</v>
      </c>
      <c r="M197" s="313"/>
      <c r="N197" s="228" t="s">
        <v>4</v>
      </c>
      <c r="O197" s="220"/>
      <c r="P197" s="229"/>
      <c r="Q197" s="220"/>
      <c r="R197" s="220"/>
      <c r="S197" s="220" t="s">
        <v>136</v>
      </c>
      <c r="T197" s="220"/>
      <c r="U197" s="313">
        <f>+$D$2</f>
        <v>0</v>
      </c>
      <c r="V197" s="313"/>
      <c r="W197" s="228" t="s">
        <v>4</v>
      </c>
      <c r="X197" s="220"/>
      <c r="Y197" s="230"/>
      <c r="Z197" s="220"/>
    </row>
    <row r="198" spans="10:26" ht="21" customHeight="1"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</row>
    <row r="199" spans="10:26" ht="21" customHeight="1">
      <c r="J199" s="313" t="str">
        <f>+C32</f>
        <v>Isto Laaksonen</v>
      </c>
      <c r="K199" s="313"/>
      <c r="L199" s="313"/>
      <c r="M199" s="313"/>
      <c r="N199" s="231" t="s">
        <v>128</v>
      </c>
      <c r="O199" s="232"/>
      <c r="P199" s="313">
        <f>+C33</f>
        <v>0</v>
      </c>
      <c r="Q199" s="313"/>
      <c r="R199" s="220"/>
      <c r="S199" s="313" t="str">
        <f>+C34</f>
        <v>Miikka O´Connor</v>
      </c>
      <c r="T199" s="313"/>
      <c r="U199" s="313"/>
      <c r="V199" s="313"/>
      <c r="W199" s="231" t="s">
        <v>128</v>
      </c>
      <c r="X199" s="232"/>
      <c r="Y199" s="313" t="str">
        <f>+C35</f>
        <v>Tomi Vainikka</v>
      </c>
      <c r="Z199" s="313"/>
    </row>
    <row r="200" spans="10:26" ht="21" customHeight="1">
      <c r="J200" s="220" t="s">
        <v>8</v>
      </c>
      <c r="K200" s="220"/>
      <c r="L200" s="220"/>
      <c r="M200" s="220"/>
      <c r="N200" s="220"/>
      <c r="O200" s="220"/>
      <c r="P200" s="220" t="s">
        <v>8</v>
      </c>
      <c r="Q200" s="220"/>
      <c r="R200" s="220"/>
      <c r="S200" s="220" t="s">
        <v>8</v>
      </c>
      <c r="T200" s="220"/>
      <c r="U200" s="220"/>
      <c r="V200" s="220"/>
      <c r="W200" s="220"/>
      <c r="X200" s="220"/>
      <c r="Y200" s="220" t="s">
        <v>8</v>
      </c>
      <c r="Z200" s="220"/>
    </row>
    <row r="201" spans="10:26" ht="21" customHeight="1"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</row>
    <row r="202" spans="10:26" ht="21" customHeight="1">
      <c r="J202" s="313" t="str">
        <f>+D32</f>
        <v>UU</v>
      </c>
      <c r="K202" s="313"/>
      <c r="L202" s="313"/>
      <c r="M202" s="313"/>
      <c r="N202" s="220"/>
      <c r="O202" s="220"/>
      <c r="P202" s="313">
        <f>+D33</f>
        <v>0</v>
      </c>
      <c r="Q202" s="313"/>
      <c r="R202" s="220"/>
      <c r="S202" s="313" t="str">
        <f>+D34</f>
        <v>MBF</v>
      </c>
      <c r="T202" s="313"/>
      <c r="U202" s="313"/>
      <c r="V202" s="313"/>
      <c r="W202" s="220"/>
      <c r="X202" s="220"/>
      <c r="Y202" s="313" t="str">
        <f>+D35</f>
        <v>TuPy</v>
      </c>
      <c r="Z202" s="313"/>
    </row>
    <row r="203" spans="10:26" ht="21" customHeight="1">
      <c r="J203" s="220" t="s">
        <v>0</v>
      </c>
      <c r="K203" s="220"/>
      <c r="L203" s="220"/>
      <c r="M203" s="220"/>
      <c r="N203" s="220"/>
      <c r="O203" s="220"/>
      <c r="P203" s="220" t="s">
        <v>0</v>
      </c>
      <c r="Q203" s="220"/>
      <c r="R203" s="220"/>
      <c r="S203" s="220" t="s">
        <v>0</v>
      </c>
      <c r="T203" s="220"/>
      <c r="U203" s="220"/>
      <c r="V203" s="220"/>
      <c r="W203" s="220"/>
      <c r="X203" s="220"/>
      <c r="Y203" s="220" t="s">
        <v>0</v>
      </c>
      <c r="Z203" s="220"/>
    </row>
    <row r="204" spans="10:26" ht="21" customHeight="1"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</row>
    <row r="205" spans="10:26" ht="21" customHeight="1">
      <c r="J205" s="220" t="s">
        <v>113</v>
      </c>
      <c r="K205" s="229"/>
      <c r="L205" s="232" t="s">
        <v>139</v>
      </c>
      <c r="M205" s="229"/>
      <c r="N205" s="220"/>
      <c r="O205" s="220"/>
      <c r="P205" s="220"/>
      <c r="Q205" s="220"/>
      <c r="R205" s="220"/>
      <c r="S205" s="220" t="s">
        <v>113</v>
      </c>
      <c r="T205" s="229"/>
      <c r="U205" s="232" t="s">
        <v>139</v>
      </c>
      <c r="V205" s="229"/>
      <c r="W205" s="220"/>
      <c r="X205" s="220"/>
      <c r="Y205" s="220"/>
      <c r="Z205" s="220"/>
    </row>
    <row r="206" spans="10:26" ht="21" customHeight="1">
      <c r="J206" s="220" t="s">
        <v>114</v>
      </c>
      <c r="K206" s="234"/>
      <c r="L206" s="232" t="s">
        <v>139</v>
      </c>
      <c r="M206" s="234"/>
      <c r="N206" s="220"/>
      <c r="O206" s="220"/>
      <c r="P206" s="313"/>
      <c r="Q206" s="313"/>
      <c r="R206" s="220"/>
      <c r="S206" s="220" t="s">
        <v>114</v>
      </c>
      <c r="T206" s="234"/>
      <c r="U206" s="232" t="s">
        <v>139</v>
      </c>
      <c r="V206" s="234"/>
      <c r="W206" s="220"/>
      <c r="X206" s="220"/>
      <c r="Y206" s="313"/>
      <c r="Z206" s="313"/>
    </row>
    <row r="207" spans="10:26" ht="21" customHeight="1">
      <c r="J207" s="220" t="s">
        <v>115</v>
      </c>
      <c r="K207" s="234"/>
      <c r="L207" s="232" t="s">
        <v>139</v>
      </c>
      <c r="M207" s="234"/>
      <c r="N207" s="220"/>
      <c r="O207" s="220"/>
      <c r="P207" s="220" t="s">
        <v>140</v>
      </c>
      <c r="Q207" s="220"/>
      <c r="R207" s="220"/>
      <c r="S207" s="220" t="s">
        <v>115</v>
      </c>
      <c r="T207" s="234"/>
      <c r="U207" s="232" t="s">
        <v>139</v>
      </c>
      <c r="V207" s="234"/>
      <c r="W207" s="220"/>
      <c r="X207" s="220"/>
      <c r="Y207" s="220" t="s">
        <v>140</v>
      </c>
      <c r="Z207" s="220"/>
    </row>
    <row r="208" spans="10:26" ht="21" customHeight="1">
      <c r="J208" s="220" t="s">
        <v>141</v>
      </c>
      <c r="K208" s="234"/>
      <c r="L208" s="232" t="s">
        <v>139</v>
      </c>
      <c r="M208" s="234"/>
      <c r="N208" s="220"/>
      <c r="O208" s="220"/>
      <c r="P208" s="220"/>
      <c r="Q208" s="220"/>
      <c r="R208" s="220"/>
      <c r="S208" s="220" t="s">
        <v>141</v>
      </c>
      <c r="T208" s="234"/>
      <c r="U208" s="232" t="s">
        <v>139</v>
      </c>
      <c r="V208" s="234"/>
      <c r="W208" s="220"/>
      <c r="X208" s="220"/>
      <c r="Y208" s="220"/>
      <c r="Z208" s="220"/>
    </row>
    <row r="209" spans="10:26" ht="21" customHeight="1">
      <c r="J209" s="220" t="s">
        <v>117</v>
      </c>
      <c r="K209" s="234"/>
      <c r="L209" s="232" t="s">
        <v>139</v>
      </c>
      <c r="M209" s="234"/>
      <c r="N209" s="220"/>
      <c r="O209" s="220"/>
      <c r="P209" s="313"/>
      <c r="Q209" s="313"/>
      <c r="R209" s="220"/>
      <c r="S209" s="220" t="s">
        <v>117</v>
      </c>
      <c r="T209" s="234"/>
      <c r="U209" s="232" t="s">
        <v>139</v>
      </c>
      <c r="V209" s="234"/>
      <c r="W209" s="220"/>
      <c r="X209" s="220"/>
      <c r="Y209" s="313"/>
      <c r="Z209" s="313"/>
    </row>
    <row r="210" spans="10:26" ht="21" customHeight="1">
      <c r="J210" s="220" t="s">
        <v>142</v>
      </c>
      <c r="K210" s="234"/>
      <c r="L210" s="232" t="s">
        <v>139</v>
      </c>
      <c r="M210" s="234"/>
      <c r="N210" s="220"/>
      <c r="O210" s="220"/>
      <c r="P210" s="220" t="s">
        <v>143</v>
      </c>
      <c r="Q210" s="220"/>
      <c r="R210" s="220"/>
      <c r="S210" s="220" t="s">
        <v>142</v>
      </c>
      <c r="T210" s="234"/>
      <c r="U210" s="232" t="s">
        <v>139</v>
      </c>
      <c r="V210" s="234"/>
      <c r="W210" s="220"/>
      <c r="X210" s="220"/>
      <c r="Y210" s="220" t="s">
        <v>143</v>
      </c>
      <c r="Z210" s="220"/>
    </row>
    <row r="211" spans="10:26" ht="21" customHeight="1">
      <c r="J211" s="220" t="s">
        <v>144</v>
      </c>
      <c r="K211" s="234"/>
      <c r="L211" s="232" t="s">
        <v>139</v>
      </c>
      <c r="M211" s="234"/>
      <c r="N211" s="220"/>
      <c r="O211" s="220"/>
      <c r="P211" s="220"/>
      <c r="Q211" s="220"/>
      <c r="R211" s="220"/>
      <c r="S211" s="220" t="s">
        <v>144</v>
      </c>
      <c r="T211" s="234"/>
      <c r="U211" s="232" t="s">
        <v>139</v>
      </c>
      <c r="V211" s="234"/>
      <c r="W211" s="220"/>
      <c r="X211" s="220"/>
      <c r="Y211" s="220"/>
      <c r="Z211" s="220"/>
    </row>
    <row r="212" spans="10:26" ht="21" customHeight="1">
      <c r="J212" s="220" t="s">
        <v>145</v>
      </c>
      <c r="K212" s="234"/>
      <c r="L212" s="232" t="s">
        <v>139</v>
      </c>
      <c r="M212" s="234"/>
      <c r="N212" s="220"/>
      <c r="O212" s="220"/>
      <c r="P212" s="313"/>
      <c r="Q212" s="313"/>
      <c r="R212" s="220"/>
      <c r="S212" s="220" t="s">
        <v>145</v>
      </c>
      <c r="T212" s="234"/>
      <c r="U212" s="232" t="s">
        <v>139</v>
      </c>
      <c r="V212" s="234"/>
      <c r="W212" s="220"/>
      <c r="X212" s="220"/>
      <c r="Y212" s="313"/>
      <c r="Z212" s="313"/>
    </row>
    <row r="213" spans="10:26" ht="21" customHeight="1">
      <c r="J213" s="220" t="s">
        <v>146</v>
      </c>
      <c r="K213" s="234"/>
      <c r="L213" s="232" t="s">
        <v>139</v>
      </c>
      <c r="M213" s="234"/>
      <c r="N213" s="220"/>
      <c r="O213" s="220"/>
      <c r="P213" s="220" t="s">
        <v>147</v>
      </c>
      <c r="Q213" s="220"/>
      <c r="R213" s="220"/>
      <c r="S213" s="220" t="s">
        <v>146</v>
      </c>
      <c r="T213" s="234"/>
      <c r="U213" s="232" t="s">
        <v>139</v>
      </c>
      <c r="V213" s="234"/>
      <c r="W213" s="220"/>
      <c r="X213" s="220"/>
      <c r="Y213" s="220" t="s">
        <v>147</v>
      </c>
      <c r="Z213" s="220"/>
    </row>
    <row r="214" spans="10:26" ht="21" customHeight="1">
      <c r="J214" s="220"/>
      <c r="K214" s="220"/>
      <c r="L214" s="232"/>
      <c r="M214" s="220"/>
      <c r="N214" s="220"/>
      <c r="O214" s="220"/>
      <c r="P214" s="220"/>
      <c r="Q214" s="220"/>
      <c r="R214" s="220"/>
      <c r="S214" s="220"/>
      <c r="T214" s="220"/>
      <c r="U214" s="232"/>
      <c r="V214" s="220"/>
      <c r="W214" s="220"/>
      <c r="X214" s="220"/>
      <c r="Y214" s="220"/>
      <c r="Z214" s="220"/>
    </row>
    <row r="215" spans="10:26" ht="21" customHeight="1">
      <c r="J215" s="235"/>
      <c r="K215" s="235"/>
      <c r="L215" s="235"/>
      <c r="M215" s="235"/>
      <c r="N215" s="235"/>
      <c r="O215" s="235"/>
      <c r="P215" s="235"/>
      <c r="Q215" s="235"/>
      <c r="R215" s="220"/>
      <c r="S215" s="235"/>
      <c r="T215" s="235"/>
      <c r="U215" s="235"/>
      <c r="V215" s="235"/>
      <c r="W215" s="235"/>
      <c r="X215" s="235"/>
      <c r="Y215" s="235"/>
      <c r="Z215" s="235"/>
    </row>
    <row r="216" spans="10:26" ht="21" customHeight="1">
      <c r="J216" s="219" t="s">
        <v>133</v>
      </c>
      <c r="K216" s="220"/>
      <c r="L216" s="220"/>
      <c r="M216" s="220"/>
      <c r="N216" s="220"/>
      <c r="O216" s="220"/>
      <c r="P216" s="220"/>
      <c r="Q216" s="220"/>
      <c r="R216" s="220"/>
      <c r="S216" s="219" t="s">
        <v>133</v>
      </c>
      <c r="T216" s="220"/>
      <c r="U216" s="220"/>
      <c r="V216" s="220"/>
      <c r="W216" s="220"/>
      <c r="X216" s="220"/>
      <c r="Y216" s="220"/>
      <c r="Z216" s="220"/>
    </row>
    <row r="217" spans="10:26" ht="21" customHeight="1"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</row>
    <row r="218" spans="10:26" ht="21" customHeight="1">
      <c r="J218" s="220" t="s">
        <v>85</v>
      </c>
      <c r="K218" s="220"/>
      <c r="L218" s="311" t="str">
        <f>+$D$3</f>
        <v>ei vahv parvo 20 --&gt; pisteet 12-6-3</v>
      </c>
      <c r="M218" s="312"/>
      <c r="N218" s="312"/>
      <c r="O218" s="220"/>
      <c r="P218" s="220"/>
      <c r="Q218" s="220"/>
      <c r="R218" s="220"/>
      <c r="S218" s="220" t="s">
        <v>85</v>
      </c>
      <c r="T218" s="220"/>
      <c r="U218" s="311" t="str">
        <f>+$D$3</f>
        <v>ei vahv parvo 20 --&gt; pisteet 12-6-3</v>
      </c>
      <c r="V218" s="312"/>
      <c r="W218" s="312"/>
      <c r="X218" s="220"/>
      <c r="Y218" s="220"/>
      <c r="Z218" s="220"/>
    </row>
    <row r="219" spans="10:26" ht="21" customHeight="1"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</row>
    <row r="220" spans="10:26" ht="21" customHeight="1">
      <c r="J220" s="220" t="s">
        <v>134</v>
      </c>
      <c r="K220" s="220"/>
      <c r="L220" s="313">
        <f>+$D$1</f>
      </c>
      <c r="M220" s="313"/>
      <c r="N220" s="313"/>
      <c r="O220" s="313"/>
      <c r="P220" s="313"/>
      <c r="Q220" s="220"/>
      <c r="R220" s="220"/>
      <c r="S220" s="220" t="s">
        <v>134</v>
      </c>
      <c r="T220" s="220"/>
      <c r="U220" s="313">
        <f>+$D$1</f>
      </c>
      <c r="V220" s="313"/>
      <c r="W220" s="313"/>
      <c r="X220" s="313"/>
      <c r="Y220" s="313"/>
      <c r="Z220" s="220"/>
    </row>
    <row r="221" spans="10:26" ht="21" customHeight="1"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</row>
    <row r="222" spans="10:26" ht="21" customHeight="1">
      <c r="J222" s="220" t="s">
        <v>136</v>
      </c>
      <c r="K222" s="220"/>
      <c r="L222" s="313">
        <f>+$D$2</f>
        <v>0</v>
      </c>
      <c r="M222" s="313"/>
      <c r="N222" s="228" t="s">
        <v>4</v>
      </c>
      <c r="O222" s="220"/>
      <c r="P222" s="229"/>
      <c r="Q222" s="220"/>
      <c r="R222" s="220"/>
      <c r="S222" s="220" t="s">
        <v>136</v>
      </c>
      <c r="T222" s="220"/>
      <c r="U222" s="313">
        <f>+$D$2</f>
        <v>0</v>
      </c>
      <c r="V222" s="313"/>
      <c r="W222" s="228" t="s">
        <v>4</v>
      </c>
      <c r="X222" s="220"/>
      <c r="Y222" s="230"/>
      <c r="Z222" s="220"/>
    </row>
    <row r="223" spans="10:26" ht="21" customHeight="1"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</row>
    <row r="224" spans="10:26" ht="21" customHeight="1">
      <c r="J224" s="313" t="str">
        <f>+C36</f>
        <v>Yrjö Kerttula</v>
      </c>
      <c r="K224" s="313"/>
      <c r="L224" s="313"/>
      <c r="M224" s="313"/>
      <c r="N224" s="231" t="s">
        <v>128</v>
      </c>
      <c r="O224" s="232"/>
      <c r="P224" s="313">
        <f>+C37</f>
        <v>0</v>
      </c>
      <c r="Q224" s="313"/>
      <c r="R224" s="220"/>
      <c r="S224" s="313">
        <f>+C38</f>
        <v>0</v>
      </c>
      <c r="T224" s="313"/>
      <c r="U224" s="313"/>
      <c r="V224" s="313"/>
      <c r="W224" s="231" t="s">
        <v>128</v>
      </c>
      <c r="X224" s="232"/>
      <c r="Y224" s="313" t="str">
        <f>+C39</f>
        <v>Miika Kyöri</v>
      </c>
      <c r="Z224" s="313"/>
    </row>
    <row r="225" spans="10:26" ht="21" customHeight="1">
      <c r="J225" s="220" t="s">
        <v>8</v>
      </c>
      <c r="K225" s="220"/>
      <c r="L225" s="220"/>
      <c r="M225" s="220"/>
      <c r="N225" s="220"/>
      <c r="O225" s="220"/>
      <c r="P225" s="220" t="s">
        <v>8</v>
      </c>
      <c r="Q225" s="220"/>
      <c r="R225" s="220"/>
      <c r="S225" s="220" t="s">
        <v>8</v>
      </c>
      <c r="T225" s="220"/>
      <c r="U225" s="220"/>
      <c r="V225" s="220"/>
      <c r="W225" s="220"/>
      <c r="X225" s="220"/>
      <c r="Y225" s="220" t="s">
        <v>8</v>
      </c>
      <c r="Z225" s="220"/>
    </row>
    <row r="226" spans="10:26" ht="21" customHeight="1"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</row>
    <row r="227" spans="10:26" ht="21" customHeight="1">
      <c r="J227" s="313" t="str">
        <f>+D36</f>
        <v>PT 75</v>
      </c>
      <c r="K227" s="313"/>
      <c r="L227" s="313"/>
      <c r="M227" s="313"/>
      <c r="N227" s="220"/>
      <c r="O227" s="220"/>
      <c r="P227" s="313">
        <f>+D37</f>
        <v>0</v>
      </c>
      <c r="Q227" s="313"/>
      <c r="R227" s="220"/>
      <c r="S227" s="313">
        <f>+D38</f>
        <v>0</v>
      </c>
      <c r="T227" s="313"/>
      <c r="U227" s="313"/>
      <c r="V227" s="313"/>
      <c r="W227" s="220"/>
      <c r="X227" s="220"/>
      <c r="Y227" s="313" t="str">
        <f>+D39</f>
        <v>HäKi</v>
      </c>
      <c r="Z227" s="313"/>
    </row>
    <row r="228" spans="10:26" ht="21" customHeight="1">
      <c r="J228" s="220" t="s">
        <v>0</v>
      </c>
      <c r="K228" s="220"/>
      <c r="L228" s="220"/>
      <c r="M228" s="220"/>
      <c r="N228" s="220"/>
      <c r="O228" s="220"/>
      <c r="P228" s="220" t="s">
        <v>0</v>
      </c>
      <c r="Q228" s="220"/>
      <c r="R228" s="220"/>
      <c r="S228" s="220" t="s">
        <v>0</v>
      </c>
      <c r="T228" s="220"/>
      <c r="U228" s="220"/>
      <c r="V228" s="220"/>
      <c r="W228" s="220"/>
      <c r="X228" s="220"/>
      <c r="Y228" s="220" t="s">
        <v>0</v>
      </c>
      <c r="Z228" s="220"/>
    </row>
    <row r="229" spans="10:26" ht="21" customHeight="1"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</row>
    <row r="230" spans="10:26" ht="21" customHeight="1">
      <c r="J230" s="220" t="s">
        <v>113</v>
      </c>
      <c r="K230" s="229"/>
      <c r="L230" s="232" t="s">
        <v>139</v>
      </c>
      <c r="M230" s="229"/>
      <c r="N230" s="220"/>
      <c r="O230" s="220"/>
      <c r="P230" s="220"/>
      <c r="Q230" s="220"/>
      <c r="R230" s="220"/>
      <c r="S230" s="220" t="s">
        <v>113</v>
      </c>
      <c r="T230" s="229"/>
      <c r="U230" s="232" t="s">
        <v>139</v>
      </c>
      <c r="V230" s="229"/>
      <c r="W230" s="220"/>
      <c r="X230" s="220"/>
      <c r="Y230" s="220"/>
      <c r="Z230" s="220"/>
    </row>
    <row r="231" spans="10:26" ht="21" customHeight="1">
      <c r="J231" s="220" t="s">
        <v>114</v>
      </c>
      <c r="K231" s="234"/>
      <c r="L231" s="232" t="s">
        <v>139</v>
      </c>
      <c r="M231" s="234"/>
      <c r="N231" s="220"/>
      <c r="O231" s="220"/>
      <c r="P231" s="313"/>
      <c r="Q231" s="313"/>
      <c r="R231" s="220"/>
      <c r="S231" s="220" t="s">
        <v>114</v>
      </c>
      <c r="T231" s="234"/>
      <c r="U231" s="232" t="s">
        <v>139</v>
      </c>
      <c r="V231" s="234"/>
      <c r="W231" s="220"/>
      <c r="X231" s="220"/>
      <c r="Y231" s="313"/>
      <c r="Z231" s="313"/>
    </row>
    <row r="232" spans="10:26" ht="21" customHeight="1">
      <c r="J232" s="220" t="s">
        <v>115</v>
      </c>
      <c r="K232" s="234"/>
      <c r="L232" s="232" t="s">
        <v>139</v>
      </c>
      <c r="M232" s="234"/>
      <c r="N232" s="220"/>
      <c r="O232" s="220"/>
      <c r="P232" s="220" t="s">
        <v>140</v>
      </c>
      <c r="Q232" s="220"/>
      <c r="R232" s="220"/>
      <c r="S232" s="220" t="s">
        <v>115</v>
      </c>
      <c r="T232" s="234"/>
      <c r="U232" s="232" t="s">
        <v>139</v>
      </c>
      <c r="V232" s="234"/>
      <c r="W232" s="220"/>
      <c r="X232" s="220"/>
      <c r="Y232" s="220" t="s">
        <v>140</v>
      </c>
      <c r="Z232" s="220"/>
    </row>
    <row r="233" spans="10:26" ht="21" customHeight="1">
      <c r="J233" s="220" t="s">
        <v>141</v>
      </c>
      <c r="K233" s="234"/>
      <c r="L233" s="232" t="s">
        <v>139</v>
      </c>
      <c r="M233" s="234"/>
      <c r="N233" s="220"/>
      <c r="O233" s="220"/>
      <c r="P233" s="220"/>
      <c r="Q233" s="220"/>
      <c r="R233" s="220"/>
      <c r="S233" s="220" t="s">
        <v>141</v>
      </c>
      <c r="T233" s="234"/>
      <c r="U233" s="232" t="s">
        <v>139</v>
      </c>
      <c r="V233" s="234"/>
      <c r="W233" s="220"/>
      <c r="X233" s="220"/>
      <c r="Y233" s="220"/>
      <c r="Z233" s="220"/>
    </row>
    <row r="234" spans="10:26" ht="21" customHeight="1">
      <c r="J234" s="220" t="s">
        <v>117</v>
      </c>
      <c r="K234" s="234"/>
      <c r="L234" s="232" t="s">
        <v>139</v>
      </c>
      <c r="M234" s="234"/>
      <c r="N234" s="220"/>
      <c r="O234" s="220"/>
      <c r="P234" s="313"/>
      <c r="Q234" s="313"/>
      <c r="R234" s="220"/>
      <c r="S234" s="220" t="s">
        <v>117</v>
      </c>
      <c r="T234" s="234"/>
      <c r="U234" s="232" t="s">
        <v>139</v>
      </c>
      <c r="V234" s="234"/>
      <c r="W234" s="220"/>
      <c r="X234" s="220"/>
      <c r="Y234" s="313"/>
      <c r="Z234" s="313"/>
    </row>
    <row r="235" spans="10:26" ht="21" customHeight="1">
      <c r="J235" s="220" t="s">
        <v>142</v>
      </c>
      <c r="K235" s="234"/>
      <c r="L235" s="232" t="s">
        <v>139</v>
      </c>
      <c r="M235" s="234"/>
      <c r="N235" s="220"/>
      <c r="O235" s="220"/>
      <c r="P235" s="220" t="s">
        <v>143</v>
      </c>
      <c r="Q235" s="220"/>
      <c r="R235" s="220"/>
      <c r="S235" s="220" t="s">
        <v>142</v>
      </c>
      <c r="T235" s="234"/>
      <c r="U235" s="232" t="s">
        <v>139</v>
      </c>
      <c r="V235" s="234"/>
      <c r="W235" s="220"/>
      <c r="X235" s="220"/>
      <c r="Y235" s="220" t="s">
        <v>143</v>
      </c>
      <c r="Z235" s="220"/>
    </row>
    <row r="236" spans="10:26" ht="21" customHeight="1">
      <c r="J236" s="220" t="s">
        <v>144</v>
      </c>
      <c r="K236" s="234"/>
      <c r="L236" s="232" t="s">
        <v>139</v>
      </c>
      <c r="M236" s="234"/>
      <c r="N236" s="220"/>
      <c r="O236" s="220"/>
      <c r="P236" s="220"/>
      <c r="Q236" s="220"/>
      <c r="R236" s="220"/>
      <c r="S236" s="220" t="s">
        <v>144</v>
      </c>
      <c r="T236" s="234"/>
      <c r="U236" s="232" t="s">
        <v>139</v>
      </c>
      <c r="V236" s="234"/>
      <c r="W236" s="220"/>
      <c r="X236" s="220"/>
      <c r="Y236" s="220"/>
      <c r="Z236" s="220"/>
    </row>
    <row r="237" spans="10:26" ht="21" customHeight="1">
      <c r="J237" s="220" t="s">
        <v>145</v>
      </c>
      <c r="K237" s="234"/>
      <c r="L237" s="232" t="s">
        <v>139</v>
      </c>
      <c r="M237" s="234"/>
      <c r="N237" s="220"/>
      <c r="O237" s="220"/>
      <c r="P237" s="313"/>
      <c r="Q237" s="313"/>
      <c r="R237" s="220"/>
      <c r="S237" s="220" t="s">
        <v>145</v>
      </c>
      <c r="T237" s="234"/>
      <c r="U237" s="232" t="s">
        <v>139</v>
      </c>
      <c r="V237" s="234"/>
      <c r="W237" s="220"/>
      <c r="X237" s="220"/>
      <c r="Y237" s="313"/>
      <c r="Z237" s="313"/>
    </row>
    <row r="238" spans="10:26" ht="21" customHeight="1">
      <c r="J238" s="220" t="s">
        <v>146</v>
      </c>
      <c r="K238" s="234"/>
      <c r="L238" s="232" t="s">
        <v>139</v>
      </c>
      <c r="M238" s="234"/>
      <c r="N238" s="220"/>
      <c r="O238" s="220"/>
      <c r="P238" s="220" t="s">
        <v>147</v>
      </c>
      <c r="Q238" s="220"/>
      <c r="R238" s="220"/>
      <c r="S238" s="220" t="s">
        <v>146</v>
      </c>
      <c r="T238" s="234"/>
      <c r="U238" s="232" t="s">
        <v>139</v>
      </c>
      <c r="V238" s="234"/>
      <c r="W238" s="220"/>
      <c r="X238" s="220"/>
      <c r="Y238" s="220" t="s">
        <v>147</v>
      </c>
      <c r="Z238" s="220"/>
    </row>
    <row r="239" spans="10:26" ht="21" customHeight="1"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</row>
    <row r="240" spans="10:26" ht="21" customHeight="1">
      <c r="J240" s="235"/>
      <c r="K240" s="235"/>
      <c r="L240" s="235"/>
      <c r="M240" s="235"/>
      <c r="N240" s="235"/>
      <c r="O240" s="235"/>
      <c r="P240" s="235"/>
      <c r="Q240" s="235"/>
      <c r="R240" s="220"/>
      <c r="S240" s="235"/>
      <c r="T240" s="235"/>
      <c r="U240" s="235"/>
      <c r="V240" s="235"/>
      <c r="W240" s="235"/>
      <c r="X240" s="235"/>
      <c r="Y240" s="235"/>
      <c r="Z240" s="235"/>
    </row>
  </sheetData>
  <mergeCells count="163">
    <mergeCell ref="L43:N43"/>
    <mergeCell ref="U43:W43"/>
    <mergeCell ref="L45:P45"/>
    <mergeCell ref="U45:Y45"/>
    <mergeCell ref="L47:M47"/>
    <mergeCell ref="U47:V47"/>
    <mergeCell ref="J49:M49"/>
    <mergeCell ref="P49:Q49"/>
    <mergeCell ref="S49:V49"/>
    <mergeCell ref="Y49:Z49"/>
    <mergeCell ref="J52:M52"/>
    <mergeCell ref="P52:Q52"/>
    <mergeCell ref="S52:V52"/>
    <mergeCell ref="Y52:Z52"/>
    <mergeCell ref="P56:Q56"/>
    <mergeCell ref="Y56:Z56"/>
    <mergeCell ref="P59:Q59"/>
    <mergeCell ref="Y59:Z59"/>
    <mergeCell ref="P62:Q62"/>
    <mergeCell ref="Y62:Z62"/>
    <mergeCell ref="L68:N68"/>
    <mergeCell ref="U68:W68"/>
    <mergeCell ref="L70:P70"/>
    <mergeCell ref="U70:Y70"/>
    <mergeCell ref="L72:M72"/>
    <mergeCell ref="U72:V72"/>
    <mergeCell ref="S77:V77"/>
    <mergeCell ref="Y77:Z77"/>
    <mergeCell ref="J74:M74"/>
    <mergeCell ref="P74:Q74"/>
    <mergeCell ref="S74:V74"/>
    <mergeCell ref="Y74:Z74"/>
    <mergeCell ref="P87:Q87"/>
    <mergeCell ref="Y87:Z87"/>
    <mergeCell ref="D3:E3"/>
    <mergeCell ref="D2:E2"/>
    <mergeCell ref="P81:Q81"/>
    <mergeCell ref="Y81:Z81"/>
    <mergeCell ref="P84:Q84"/>
    <mergeCell ref="Y84:Z84"/>
    <mergeCell ref="J77:M77"/>
    <mergeCell ref="P77:Q77"/>
    <mergeCell ref="L93:N93"/>
    <mergeCell ref="U93:W93"/>
    <mergeCell ref="L95:P95"/>
    <mergeCell ref="U95:Y95"/>
    <mergeCell ref="L97:M97"/>
    <mergeCell ref="U97:V97"/>
    <mergeCell ref="J99:M99"/>
    <mergeCell ref="P99:Q99"/>
    <mergeCell ref="S99:V99"/>
    <mergeCell ref="Y99:Z99"/>
    <mergeCell ref="J102:M102"/>
    <mergeCell ref="P102:Q102"/>
    <mergeCell ref="S102:V102"/>
    <mergeCell ref="Y102:Z102"/>
    <mergeCell ref="P106:Q106"/>
    <mergeCell ref="Y106:Z106"/>
    <mergeCell ref="P109:Q109"/>
    <mergeCell ref="Y109:Z109"/>
    <mergeCell ref="P112:Q112"/>
    <mergeCell ref="Y112:Z112"/>
    <mergeCell ref="L118:N118"/>
    <mergeCell ref="U118:W118"/>
    <mergeCell ref="L120:P120"/>
    <mergeCell ref="U120:Y120"/>
    <mergeCell ref="L122:M122"/>
    <mergeCell ref="U122:V122"/>
    <mergeCell ref="J124:M124"/>
    <mergeCell ref="P124:Q124"/>
    <mergeCell ref="S124:V124"/>
    <mergeCell ref="Y124:Z124"/>
    <mergeCell ref="J127:M127"/>
    <mergeCell ref="P127:Q127"/>
    <mergeCell ref="S127:V127"/>
    <mergeCell ref="Y127:Z127"/>
    <mergeCell ref="P131:Q131"/>
    <mergeCell ref="Y131:Z131"/>
    <mergeCell ref="P134:Q134"/>
    <mergeCell ref="Y134:Z134"/>
    <mergeCell ref="P137:Q137"/>
    <mergeCell ref="Y137:Z137"/>
    <mergeCell ref="L143:N143"/>
    <mergeCell ref="U143:W143"/>
    <mergeCell ref="L145:P145"/>
    <mergeCell ref="U145:Y145"/>
    <mergeCell ref="L147:M147"/>
    <mergeCell ref="U147:V147"/>
    <mergeCell ref="J149:M149"/>
    <mergeCell ref="P149:Q149"/>
    <mergeCell ref="S149:V149"/>
    <mergeCell ref="Y149:Z149"/>
    <mergeCell ref="J152:M152"/>
    <mergeCell ref="P152:Q152"/>
    <mergeCell ref="S152:V152"/>
    <mergeCell ref="Y152:Z152"/>
    <mergeCell ref="P156:Q156"/>
    <mergeCell ref="Y156:Z156"/>
    <mergeCell ref="P159:Q159"/>
    <mergeCell ref="Y159:Z159"/>
    <mergeCell ref="P162:Q162"/>
    <mergeCell ref="Y162:Z162"/>
    <mergeCell ref="L168:N168"/>
    <mergeCell ref="U168:W168"/>
    <mergeCell ref="L170:P170"/>
    <mergeCell ref="U170:Y170"/>
    <mergeCell ref="L172:M172"/>
    <mergeCell ref="U172:V172"/>
    <mergeCell ref="J174:M174"/>
    <mergeCell ref="P174:Q174"/>
    <mergeCell ref="S174:V174"/>
    <mergeCell ref="Y174:Z174"/>
    <mergeCell ref="J177:M177"/>
    <mergeCell ref="P177:Q177"/>
    <mergeCell ref="S177:V177"/>
    <mergeCell ref="Y177:Z177"/>
    <mergeCell ref="P181:Q181"/>
    <mergeCell ref="Y181:Z181"/>
    <mergeCell ref="P184:Q184"/>
    <mergeCell ref="Y184:Z184"/>
    <mergeCell ref="P187:Q187"/>
    <mergeCell ref="Y187:Z187"/>
    <mergeCell ref="L193:N193"/>
    <mergeCell ref="U193:W193"/>
    <mergeCell ref="L195:P195"/>
    <mergeCell ref="U195:Y195"/>
    <mergeCell ref="L197:M197"/>
    <mergeCell ref="U197:V197"/>
    <mergeCell ref="J199:M199"/>
    <mergeCell ref="P199:Q199"/>
    <mergeCell ref="S199:V199"/>
    <mergeCell ref="Y199:Z199"/>
    <mergeCell ref="J202:M202"/>
    <mergeCell ref="P202:Q202"/>
    <mergeCell ref="S202:V202"/>
    <mergeCell ref="Y202:Z202"/>
    <mergeCell ref="P206:Q206"/>
    <mergeCell ref="Y206:Z206"/>
    <mergeCell ref="P209:Q209"/>
    <mergeCell ref="Y209:Z209"/>
    <mergeCell ref="P212:Q212"/>
    <mergeCell ref="Y212:Z212"/>
    <mergeCell ref="L218:N218"/>
    <mergeCell ref="U218:W218"/>
    <mergeCell ref="L220:P220"/>
    <mergeCell ref="U220:Y220"/>
    <mergeCell ref="L222:M222"/>
    <mergeCell ref="U222:V222"/>
    <mergeCell ref="Y227:Z227"/>
    <mergeCell ref="J224:M224"/>
    <mergeCell ref="P224:Q224"/>
    <mergeCell ref="S224:V224"/>
    <mergeCell ref="Y224:Z224"/>
    <mergeCell ref="D1:F1"/>
    <mergeCell ref="P237:Q237"/>
    <mergeCell ref="Y237:Z237"/>
    <mergeCell ref="P231:Q231"/>
    <mergeCell ref="Y231:Z231"/>
    <mergeCell ref="P234:Q234"/>
    <mergeCell ref="Y234:Z234"/>
    <mergeCell ref="J227:M227"/>
    <mergeCell ref="P227:Q227"/>
    <mergeCell ref="S227:V227"/>
  </mergeCells>
  <printOptions/>
  <pageMargins left="0.3937007874015748" right="0.1968503937007874" top="0.3937007874015748" bottom="0.1968503937007874" header="0.3937007874015748" footer="0.2362204724409449"/>
  <pageSetup horizontalDpi="300" verticalDpi="300" orientation="portrait" paperSize="9" scale="80" r:id="rId2"/>
  <rowBreaks count="4" manualBreakCount="4">
    <brk id="40" max="255" man="1"/>
    <brk id="90" max="26" man="1"/>
    <brk id="140" max="26" man="1"/>
    <brk id="190" max="26" man="1"/>
  </rowBreaks>
  <colBreaks count="1" manualBreakCount="1">
    <brk id="8" max="23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20"/>
  <dimension ref="A1:Z140"/>
  <sheetViews>
    <sheetView showGridLines="0" tabSelected="1" zoomScale="75" zoomScaleNormal="75" workbookViewId="0" topLeftCell="A4">
      <selection activeCell="C13" sqref="C13"/>
    </sheetView>
  </sheetViews>
  <sheetFormatPr defaultColWidth="8.88671875" defaultRowHeight="19.5" customHeight="1"/>
  <cols>
    <col min="1" max="1" width="4.3359375" style="89" customWidth="1"/>
    <col min="2" max="2" width="7.5546875" style="104" customWidth="1"/>
    <col min="3" max="3" width="27.21484375" style="89" customWidth="1"/>
    <col min="4" max="4" width="10.5546875" style="89" customWidth="1"/>
    <col min="5" max="8" width="15.21484375" style="104" customWidth="1"/>
    <col min="9" max="9" width="7.4453125" style="89" customWidth="1"/>
    <col min="10" max="10" width="6.21484375" style="89" customWidth="1"/>
    <col min="11" max="11" width="3.99609375" style="89" customWidth="1"/>
    <col min="12" max="12" width="3.21484375" style="89" customWidth="1"/>
    <col min="13" max="13" width="4.88671875" style="89" customWidth="1"/>
    <col min="14" max="14" width="6.88671875" style="89" customWidth="1"/>
    <col min="15" max="15" width="2.77734375" style="89" customWidth="1"/>
    <col min="16" max="16" width="8.21484375" style="89" customWidth="1"/>
    <col min="17" max="17" width="10.21484375" style="89" customWidth="1"/>
    <col min="18" max="18" width="5.77734375" style="89" customWidth="1"/>
    <col min="19" max="19" width="6.21484375" style="89" customWidth="1"/>
    <col min="20" max="20" width="3.99609375" style="89" customWidth="1"/>
    <col min="21" max="21" width="3.21484375" style="89" customWidth="1"/>
    <col min="22" max="22" width="4.88671875" style="89" customWidth="1"/>
    <col min="23" max="23" width="6.88671875" style="89" customWidth="1"/>
    <col min="24" max="24" width="2.77734375" style="89" customWidth="1"/>
    <col min="25" max="25" width="8.21484375" style="89" customWidth="1"/>
    <col min="26" max="26" width="10.21484375" style="89" customWidth="1"/>
    <col min="27" max="27" width="5.77734375" style="89" customWidth="1"/>
    <col min="28" max="16384" width="7.4453125" style="89" customWidth="1"/>
  </cols>
  <sheetData>
    <row r="1" spans="2:8" ht="19.5" customHeight="1">
      <c r="B1" s="200"/>
      <c r="C1" s="201" t="s">
        <v>160</v>
      </c>
      <c r="D1" s="314">
        <f>IF('[1]Ilmoittautuneet'!C1="","",'[1]Ilmoittautuneet'!C1)</f>
      </c>
      <c r="E1" s="315"/>
      <c r="F1" s="315"/>
      <c r="G1" s="200"/>
      <c r="H1" s="200"/>
    </row>
    <row r="2" spans="2:9" ht="19.5" customHeight="1">
      <c r="B2" s="90"/>
      <c r="C2" s="91" t="s">
        <v>161</v>
      </c>
      <c r="D2" s="323" t="s">
        <v>335</v>
      </c>
      <c r="E2" s="321"/>
      <c r="F2" s="92"/>
      <c r="G2" s="92"/>
      <c r="H2" s="92"/>
      <c r="I2" s="93"/>
    </row>
    <row r="3" spans="2:9" ht="19.5" customHeight="1">
      <c r="B3" s="90"/>
      <c r="C3" s="91" t="s">
        <v>131</v>
      </c>
      <c r="D3" s="316"/>
      <c r="E3" s="317"/>
      <c r="F3" s="94"/>
      <c r="G3" s="94"/>
      <c r="H3" s="94"/>
      <c r="I3" s="93"/>
    </row>
    <row r="4" spans="2:9" ht="24.75" customHeight="1" thickBot="1">
      <c r="B4" s="95"/>
      <c r="C4" s="96"/>
      <c r="D4" s="96"/>
      <c r="E4" s="97"/>
      <c r="F4" s="97"/>
      <c r="G4" s="97"/>
      <c r="H4" s="97"/>
      <c r="I4" s="98"/>
    </row>
    <row r="5" spans="1:10" ht="24.75" customHeight="1">
      <c r="A5" s="99"/>
      <c r="B5" s="100"/>
      <c r="C5" s="236" t="s">
        <v>95</v>
      </c>
      <c r="D5" s="237" t="s">
        <v>35</v>
      </c>
      <c r="E5" s="202" t="s">
        <v>228</v>
      </c>
      <c r="F5" s="202"/>
      <c r="G5" s="202"/>
      <c r="H5" s="202"/>
      <c r="I5" s="103"/>
      <c r="J5" s="104"/>
    </row>
    <row r="6" spans="1:10" ht="24.75" customHeight="1" thickBot="1">
      <c r="A6" s="99"/>
      <c r="B6" s="105"/>
      <c r="C6" s="238" t="s">
        <v>156</v>
      </c>
      <c r="D6" s="239" t="s">
        <v>157</v>
      </c>
      <c r="E6" s="108" t="s">
        <v>316</v>
      </c>
      <c r="F6" s="203" t="s">
        <v>228</v>
      </c>
      <c r="G6" s="202"/>
      <c r="H6" s="202"/>
      <c r="I6" s="103"/>
      <c r="J6" s="104"/>
    </row>
    <row r="7" spans="1:10" ht="24.75" customHeight="1">
      <c r="A7" s="99"/>
      <c r="B7" s="109"/>
      <c r="C7" s="240" t="s">
        <v>64</v>
      </c>
      <c r="D7" s="241" t="s">
        <v>60</v>
      </c>
      <c r="E7" s="204" t="s">
        <v>311</v>
      </c>
      <c r="F7" s="111" t="s">
        <v>328</v>
      </c>
      <c r="G7" s="205"/>
      <c r="H7" s="202"/>
      <c r="I7" s="103"/>
      <c r="J7" s="104"/>
    </row>
    <row r="8" spans="1:10" ht="24.75" customHeight="1" thickBot="1">
      <c r="A8" s="99"/>
      <c r="B8" s="113"/>
      <c r="C8" s="242" t="s">
        <v>162</v>
      </c>
      <c r="D8" s="243" t="s">
        <v>58</v>
      </c>
      <c r="E8" s="102" t="s">
        <v>317</v>
      </c>
      <c r="F8" s="206"/>
      <c r="G8" s="203" t="s">
        <v>228</v>
      </c>
      <c r="H8" s="202"/>
      <c r="I8" s="103"/>
      <c r="J8" s="104"/>
    </row>
    <row r="9" spans="1:10" ht="24.75" customHeight="1">
      <c r="A9" s="99"/>
      <c r="B9" s="100"/>
      <c r="C9" s="236" t="s">
        <v>163</v>
      </c>
      <c r="D9" s="237" t="s">
        <v>101</v>
      </c>
      <c r="E9" s="202" t="s">
        <v>318</v>
      </c>
      <c r="F9" s="206"/>
      <c r="G9" s="111" t="s">
        <v>332</v>
      </c>
      <c r="H9" s="202"/>
      <c r="I9" s="103"/>
      <c r="J9" s="104"/>
    </row>
    <row r="10" spans="1:10" ht="24.75" customHeight="1" thickBot="1">
      <c r="A10" s="99"/>
      <c r="B10" s="105"/>
      <c r="C10" s="238" t="s">
        <v>92</v>
      </c>
      <c r="D10" s="239" t="s">
        <v>35</v>
      </c>
      <c r="E10" s="108" t="s">
        <v>319</v>
      </c>
      <c r="F10" s="207" t="s">
        <v>320</v>
      </c>
      <c r="G10" s="206"/>
      <c r="H10" s="202"/>
      <c r="I10" s="103"/>
      <c r="J10" s="104"/>
    </row>
    <row r="11" spans="1:10" ht="24.75" customHeight="1">
      <c r="A11" s="99"/>
      <c r="B11" s="109"/>
      <c r="C11" s="240" t="s">
        <v>94</v>
      </c>
      <c r="D11" s="241" t="s">
        <v>60</v>
      </c>
      <c r="E11" s="204" t="s">
        <v>320</v>
      </c>
      <c r="F11" s="102" t="s">
        <v>329</v>
      </c>
      <c r="G11" s="206"/>
      <c r="H11" s="202"/>
      <c r="I11" s="103"/>
      <c r="J11" s="104"/>
    </row>
    <row r="12" spans="1:10" ht="24.75" customHeight="1" thickBot="1">
      <c r="A12" s="99"/>
      <c r="B12" s="113"/>
      <c r="C12" s="242" t="s">
        <v>90</v>
      </c>
      <c r="D12" s="243" t="s">
        <v>19</v>
      </c>
      <c r="E12" s="102" t="s">
        <v>321</v>
      </c>
      <c r="F12" s="202"/>
      <c r="G12" s="206"/>
      <c r="H12" s="203" t="s">
        <v>326</v>
      </c>
      <c r="I12" s="103"/>
      <c r="J12" s="104"/>
    </row>
    <row r="13" spans="1:10" ht="24.75" customHeight="1" thickBot="1">
      <c r="A13" s="116"/>
      <c r="B13" s="117"/>
      <c r="C13" s="244"/>
      <c r="D13" s="244"/>
      <c r="E13" s="202"/>
      <c r="F13" s="202"/>
      <c r="G13" s="206"/>
      <c r="H13" s="245" t="s">
        <v>334</v>
      </c>
      <c r="I13" s="103"/>
      <c r="J13" s="104"/>
    </row>
    <row r="14" spans="1:10" ht="24.75" customHeight="1">
      <c r="A14" s="99"/>
      <c r="B14" s="100"/>
      <c r="C14" s="236" t="s">
        <v>68</v>
      </c>
      <c r="D14" s="237" t="s">
        <v>69</v>
      </c>
      <c r="E14" s="202" t="s">
        <v>228</v>
      </c>
      <c r="F14" s="202"/>
      <c r="G14" s="206"/>
      <c r="H14" s="205"/>
      <c r="I14" s="103"/>
      <c r="J14" s="104"/>
    </row>
    <row r="15" spans="1:10" ht="24.75" customHeight="1" thickBot="1">
      <c r="A15" s="99"/>
      <c r="B15" s="105"/>
      <c r="C15" s="238" t="s">
        <v>61</v>
      </c>
      <c r="D15" s="239" t="s">
        <v>60</v>
      </c>
      <c r="E15" s="108" t="s">
        <v>322</v>
      </c>
      <c r="F15" s="203" t="s">
        <v>228</v>
      </c>
      <c r="G15" s="206"/>
      <c r="H15" s="205"/>
      <c r="I15" s="103"/>
      <c r="J15" s="104"/>
    </row>
    <row r="16" spans="1:10" ht="24.75" customHeight="1">
      <c r="A16" s="99" t="s">
        <v>165</v>
      </c>
      <c r="B16" s="109" t="s">
        <v>166</v>
      </c>
      <c r="C16" s="240" t="s">
        <v>323</v>
      </c>
      <c r="D16" s="241"/>
      <c r="E16" s="204" t="s">
        <v>309</v>
      </c>
      <c r="F16" s="111" t="s">
        <v>330</v>
      </c>
      <c r="G16" s="206"/>
      <c r="H16" s="205"/>
      <c r="I16" s="103"/>
      <c r="J16" s="104"/>
    </row>
    <row r="17" spans="1:10" ht="24.75" customHeight="1" thickBot="1">
      <c r="A17" s="99"/>
      <c r="B17" s="113"/>
      <c r="C17" s="242" t="s">
        <v>72</v>
      </c>
      <c r="D17" s="243" t="s">
        <v>60</v>
      </c>
      <c r="E17" s="102" t="s">
        <v>324</v>
      </c>
      <c r="F17" s="206"/>
      <c r="G17" s="207" t="s">
        <v>326</v>
      </c>
      <c r="H17" s="205"/>
      <c r="I17" s="103"/>
      <c r="J17" s="104"/>
    </row>
    <row r="18" spans="1:10" ht="24.75" customHeight="1">
      <c r="A18" s="99"/>
      <c r="B18" s="100"/>
      <c r="C18" s="236" t="s">
        <v>76</v>
      </c>
      <c r="D18" s="237" t="s">
        <v>35</v>
      </c>
      <c r="E18" s="202" t="s">
        <v>325</v>
      </c>
      <c r="F18" s="206"/>
      <c r="G18" s="112" t="s">
        <v>333</v>
      </c>
      <c r="H18" s="205"/>
      <c r="I18" s="103"/>
      <c r="J18" s="104"/>
    </row>
    <row r="19" spans="1:10" ht="24.75" customHeight="1" thickBot="1">
      <c r="A19" s="99"/>
      <c r="B19" s="105"/>
      <c r="C19" s="238" t="s">
        <v>79</v>
      </c>
      <c r="D19" s="239" t="s">
        <v>80</v>
      </c>
      <c r="E19" s="108" t="s">
        <v>211</v>
      </c>
      <c r="F19" s="207" t="s">
        <v>326</v>
      </c>
      <c r="G19" s="205"/>
      <c r="H19" s="205"/>
      <c r="I19" s="103"/>
      <c r="J19" s="104"/>
    </row>
    <row r="20" spans="1:10" ht="24.75" customHeight="1">
      <c r="A20" s="99"/>
      <c r="B20" s="109"/>
      <c r="C20" s="240" t="s">
        <v>107</v>
      </c>
      <c r="D20" s="241" t="s">
        <v>1</v>
      </c>
      <c r="E20" s="204" t="s">
        <v>326</v>
      </c>
      <c r="F20" s="102" t="s">
        <v>331</v>
      </c>
      <c r="G20" s="205"/>
      <c r="H20" s="205"/>
      <c r="I20" s="103"/>
      <c r="J20" s="104"/>
    </row>
    <row r="21" spans="1:10" ht="24.75" customHeight="1" thickBot="1">
      <c r="A21" s="99"/>
      <c r="B21" s="113"/>
      <c r="C21" s="242" t="s">
        <v>89</v>
      </c>
      <c r="D21" s="243" t="s">
        <v>35</v>
      </c>
      <c r="E21" s="102" t="s">
        <v>327</v>
      </c>
      <c r="F21" s="202"/>
      <c r="G21" s="205"/>
      <c r="H21" s="205"/>
      <c r="I21" s="118"/>
      <c r="J21" s="104"/>
    </row>
    <row r="22" spans="2:10" ht="24.75" customHeight="1">
      <c r="B22" s="246"/>
      <c r="C22" s="246"/>
      <c r="D22" s="246"/>
      <c r="E22" s="214"/>
      <c r="F22" s="94"/>
      <c r="G22" s="119"/>
      <c r="H22" s="119"/>
      <c r="I22" s="103"/>
      <c r="J22" s="104"/>
    </row>
    <row r="23" spans="2:10" ht="24.75" customHeight="1">
      <c r="B23" s="208"/>
      <c r="C23" s="209" t="s">
        <v>167</v>
      </c>
      <c r="D23" s="209"/>
      <c r="E23" s="119"/>
      <c r="F23" s="119"/>
      <c r="G23" s="119"/>
      <c r="H23" s="119"/>
      <c r="I23" s="103"/>
      <c r="J23" s="104"/>
    </row>
    <row r="24" spans="2:10" ht="24.75" customHeight="1">
      <c r="B24" s="208"/>
      <c r="C24" s="211"/>
      <c r="D24" s="209"/>
      <c r="E24" s="119"/>
      <c r="F24" s="119"/>
      <c r="G24" s="119"/>
      <c r="H24" s="119"/>
      <c r="I24" s="103"/>
      <c r="J24" s="104"/>
    </row>
    <row r="25" spans="2:10" ht="24.75" customHeight="1">
      <c r="B25" s="208"/>
      <c r="C25" s="209"/>
      <c r="D25" s="209"/>
      <c r="E25" s="119"/>
      <c r="F25" s="119"/>
      <c r="G25" s="119"/>
      <c r="H25" s="119"/>
      <c r="I25" s="103"/>
      <c r="J25" s="104"/>
    </row>
    <row r="26" spans="2:10" ht="24.75" customHeight="1">
      <c r="B26" s="208"/>
      <c r="C26" s="209"/>
      <c r="D26" s="209"/>
      <c r="E26" s="119"/>
      <c r="F26" s="119"/>
      <c r="G26" s="119"/>
      <c r="H26" s="119"/>
      <c r="I26" s="103"/>
      <c r="J26" s="104"/>
    </row>
    <row r="27" spans="2:10" ht="24.75" customHeight="1">
      <c r="B27" s="208"/>
      <c r="C27" s="209"/>
      <c r="D27" s="209"/>
      <c r="E27" s="119"/>
      <c r="F27" s="119"/>
      <c r="G27" s="119"/>
      <c r="H27" s="119"/>
      <c r="I27" s="103"/>
      <c r="J27" s="104"/>
    </row>
    <row r="28" spans="2:10" ht="24.75" customHeight="1">
      <c r="B28" s="208"/>
      <c r="C28" s="211"/>
      <c r="D28" s="209"/>
      <c r="E28" s="119"/>
      <c r="F28" s="119"/>
      <c r="G28" s="119"/>
      <c r="H28" s="119"/>
      <c r="I28" s="103"/>
      <c r="J28" s="104"/>
    </row>
    <row r="29" spans="2:10" ht="24.75" customHeight="1">
      <c r="B29" s="208"/>
      <c r="C29" s="209"/>
      <c r="D29" s="209"/>
      <c r="E29" s="119"/>
      <c r="F29" s="119"/>
      <c r="G29" s="119"/>
      <c r="H29" s="119"/>
      <c r="I29" s="103"/>
      <c r="J29" s="104"/>
    </row>
    <row r="30" spans="2:10" ht="24.75" customHeight="1">
      <c r="B30" s="208"/>
      <c r="C30" s="209"/>
      <c r="D30" s="209"/>
      <c r="E30" s="119"/>
      <c r="F30" s="119"/>
      <c r="G30" s="119"/>
      <c r="H30" s="119"/>
      <c r="I30" s="103"/>
      <c r="J30" s="104"/>
    </row>
    <row r="31" spans="2:10" ht="24.75" customHeight="1">
      <c r="B31" s="208"/>
      <c r="C31" s="209"/>
      <c r="D31" s="209"/>
      <c r="E31" s="119"/>
      <c r="F31" s="119"/>
      <c r="G31" s="119"/>
      <c r="H31" s="119"/>
      <c r="I31" s="103"/>
      <c r="J31" s="104"/>
    </row>
    <row r="32" spans="2:10" ht="24.75" customHeight="1">
      <c r="B32" s="208"/>
      <c r="C32" s="209"/>
      <c r="D32" s="209"/>
      <c r="E32" s="119"/>
      <c r="F32" s="119"/>
      <c r="G32" s="119"/>
      <c r="H32" s="119"/>
      <c r="I32" s="103"/>
      <c r="J32" s="104"/>
    </row>
    <row r="33" spans="2:10" ht="24.75" customHeight="1">
      <c r="B33" s="208"/>
      <c r="C33" s="211"/>
      <c r="D33" s="209"/>
      <c r="E33" s="119"/>
      <c r="F33" s="119"/>
      <c r="G33" s="119"/>
      <c r="H33" s="119"/>
      <c r="I33" s="103"/>
      <c r="J33" s="104"/>
    </row>
    <row r="34" spans="2:10" ht="24.75" customHeight="1">
      <c r="B34" s="208"/>
      <c r="C34" s="209"/>
      <c r="D34" s="209"/>
      <c r="E34" s="119"/>
      <c r="F34" s="119"/>
      <c r="G34" s="119"/>
      <c r="H34" s="119"/>
      <c r="I34" s="103"/>
      <c r="J34" s="104"/>
    </row>
    <row r="35" spans="2:10" ht="24.75" customHeight="1">
      <c r="B35" s="208"/>
      <c r="C35" s="209"/>
      <c r="D35" s="209"/>
      <c r="E35" s="119"/>
      <c r="F35" s="119"/>
      <c r="G35" s="119"/>
      <c r="H35" s="119"/>
      <c r="I35" s="103"/>
      <c r="J35" s="104"/>
    </row>
    <row r="36" spans="2:10" ht="24.75" customHeight="1">
      <c r="B36" s="208"/>
      <c r="C36" s="209"/>
      <c r="D36" s="209"/>
      <c r="E36" s="119"/>
      <c r="F36" s="119"/>
      <c r="G36" s="119"/>
      <c r="H36" s="119"/>
      <c r="I36" s="103"/>
      <c r="J36" s="104"/>
    </row>
    <row r="37" spans="2:10" ht="24.75" customHeight="1">
      <c r="B37" s="208"/>
      <c r="C37" s="211"/>
      <c r="D37" s="209"/>
      <c r="E37" s="119"/>
      <c r="F37" s="119"/>
      <c r="G37" s="119"/>
      <c r="H37" s="119"/>
      <c r="I37" s="103"/>
      <c r="J37" s="104"/>
    </row>
    <row r="38" spans="2:10" ht="24.75" customHeight="1">
      <c r="B38" s="215"/>
      <c r="C38" s="110"/>
      <c r="D38" s="110"/>
      <c r="E38" s="216"/>
      <c r="F38" s="119"/>
      <c r="G38" s="119"/>
      <c r="H38" s="119"/>
      <c r="I38" s="103"/>
      <c r="J38" s="104"/>
    </row>
    <row r="39" spans="2:10" ht="24.75" customHeight="1">
      <c r="B39" s="215"/>
      <c r="C39" s="110"/>
      <c r="D39" s="110"/>
      <c r="E39" s="217"/>
      <c r="F39" s="217"/>
      <c r="G39" s="217"/>
      <c r="H39" s="217"/>
      <c r="I39" s="103"/>
      <c r="J39" s="104"/>
    </row>
    <row r="40" spans="2:10" ht="24.75" customHeight="1">
      <c r="B40" s="90"/>
      <c r="C40" s="124"/>
      <c r="D40" s="124"/>
      <c r="E40" s="125"/>
      <c r="F40" s="125"/>
      <c r="G40" s="125"/>
      <c r="H40" s="125"/>
      <c r="I40" s="103"/>
      <c r="J40" s="104"/>
    </row>
    <row r="41" spans="3:26" ht="21" customHeight="1">
      <c r="C41" s="218" t="s">
        <v>132</v>
      </c>
      <c r="J41" s="219" t="s">
        <v>133</v>
      </c>
      <c r="K41" s="220"/>
      <c r="L41" s="220"/>
      <c r="M41" s="220"/>
      <c r="N41" s="220"/>
      <c r="O41" s="220"/>
      <c r="P41" s="220"/>
      <c r="Q41" s="220"/>
      <c r="R41" s="220"/>
      <c r="S41" s="219" t="s">
        <v>133</v>
      </c>
      <c r="T41" s="220"/>
      <c r="U41" s="220"/>
      <c r="V41" s="220"/>
      <c r="W41" s="220"/>
      <c r="X41" s="220"/>
      <c r="Y41" s="220"/>
      <c r="Z41" s="220"/>
    </row>
    <row r="42" spans="3:26" ht="21" customHeight="1">
      <c r="C42" s="221" t="str">
        <f>+IF(EXACT($E5,$B5),$C5,IF(EXACT($E5,$B6),$C6,"VIRHE!"))</f>
        <v>VIRHE!</v>
      </c>
      <c r="D42" s="221" t="str">
        <f>+IF($E5="","",IF(EXACT($E5,$B5),$D5,IF(EXACT($E5,$B6),$D6,"VIRHE!")))</f>
        <v>VIRHE!</v>
      </c>
      <c r="E42" s="222" t="s">
        <v>128</v>
      </c>
      <c r="F42" s="223" t="str">
        <f>+IF($E5="","",IF(EXACT($E5,$B6),$C5,IF(EXACT($E5,$B5),$C6,"VIRHE!")))</f>
        <v>VIRHE!</v>
      </c>
      <c r="G42" s="223" t="str">
        <f>+IF($E5="","",IF(EXACT($E5,$B6),$D5,IF(EXACT($E5,$B5),$D6,"VIRHE!")))</f>
        <v>VIRHE!</v>
      </c>
      <c r="H42" s="222" t="str">
        <f>+E6</f>
        <v>5,2,4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3:26" ht="21" customHeight="1">
      <c r="C43" s="89" t="str">
        <f>+IF(EXACT($E7,$B7),$C7,IF(EXACT($E7,$B8),$C8,"VIRHE!"))</f>
        <v>VIRHE!</v>
      </c>
      <c r="D43" s="89" t="str">
        <f>+IF($E7="","",IF(EXACT($E7,$B7),$D7,IF(EXACT($E7,$B8),$D8,"VIRHE!")))</f>
        <v>VIRHE!</v>
      </c>
      <c r="E43" s="104" t="s">
        <v>128</v>
      </c>
      <c r="F43" s="224" t="str">
        <f>+IF($E7="","",IF(EXACT($E7,$B8),$C7,IF(EXACT($E7,$B7),$C8,"VIRHE!")))</f>
        <v>VIRHE!</v>
      </c>
      <c r="G43" s="224" t="str">
        <f>+IF($E7="","",IF(EXACT($E7,$B8),$D7,IF(EXACT($E7,$B7),$D8,"VIRHE!")))</f>
        <v>VIRHE!</v>
      </c>
      <c r="H43" s="104" t="str">
        <f>+E8</f>
        <v>5,5,4</v>
      </c>
      <c r="J43" s="220" t="s">
        <v>85</v>
      </c>
      <c r="K43" s="220"/>
      <c r="L43" s="311">
        <f>+$D$3</f>
        <v>0</v>
      </c>
      <c r="M43" s="312"/>
      <c r="N43" s="312"/>
      <c r="O43" s="220"/>
      <c r="P43" s="220"/>
      <c r="Q43" s="220"/>
      <c r="R43" s="220"/>
      <c r="S43" s="220" t="s">
        <v>85</v>
      </c>
      <c r="T43" s="220"/>
      <c r="U43" s="311">
        <f>+$D$3</f>
        <v>0</v>
      </c>
      <c r="V43" s="312"/>
      <c r="W43" s="312"/>
      <c r="X43" s="220"/>
      <c r="Y43" s="220"/>
      <c r="Z43" s="220"/>
    </row>
    <row r="44" spans="3:26" ht="21" customHeight="1">
      <c r="C44" s="221" t="str">
        <f>+IF(EXACT($E9,$B9),$C9,IF(EXACT($E9,$B10),$C10,"VIRHE!"))</f>
        <v>VIRHE!</v>
      </c>
      <c r="D44" s="221" t="str">
        <f>+IF($E9="","",IF(EXACT($E9,$B9),$D9,IF(EXACT($E9,$B10),$D10,"VIRHE!")))</f>
        <v>VIRHE!</v>
      </c>
      <c r="E44" s="222" t="s">
        <v>128</v>
      </c>
      <c r="F44" s="223" t="str">
        <f>+IF($E9="","",IF(EXACT($E9,$B10),$C9,IF(EXACT($E9,$B9),$C10,"VIRHE!")))</f>
        <v>VIRHE!</v>
      </c>
      <c r="G44" s="223" t="str">
        <f>+IF($E9="","",IF(EXACT($E9,$B10),$D9,IF(EXACT($E9,$B9),$D10,"VIRHE!")))</f>
        <v>VIRHE!</v>
      </c>
      <c r="H44" s="222" t="str">
        <f>+E10</f>
        <v>11,-14,4,5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3:26" ht="21" customHeight="1">
      <c r="C45" s="89" t="str">
        <f>+IF(EXACT($E11,$B11),$C11,IF(EXACT($E11,$B12),$C12,"VIRHE!"))</f>
        <v>VIRHE!</v>
      </c>
      <c r="D45" s="89" t="str">
        <f>+IF($E11="","",IF(EXACT($E11,$B11),$D11,IF(EXACT($E11,$B12),$D12,"VIRHE!")))</f>
        <v>VIRHE!</v>
      </c>
      <c r="E45" s="104" t="s">
        <v>128</v>
      </c>
      <c r="F45" s="224" t="str">
        <f>+IF($E11="","",IF(EXACT($E11,$B12),$C11,IF(EXACT($E11,$B11),$C12,"VIRHE!")))</f>
        <v>VIRHE!</v>
      </c>
      <c r="G45" s="224" t="str">
        <f>+IF($E11="","",IF(EXACT($E11,$B12),$D11,IF(EXACT($E11,$B11),$D12,"VIRHE!")))</f>
        <v>VIRHE!</v>
      </c>
      <c r="H45" s="104" t="str">
        <f>+E12</f>
        <v>2,10,5</v>
      </c>
      <c r="J45" s="220" t="s">
        <v>134</v>
      </c>
      <c r="K45" s="220"/>
      <c r="L45" s="313">
        <f>+$D$1</f>
      </c>
      <c r="M45" s="313"/>
      <c r="N45" s="313"/>
      <c r="O45" s="313"/>
      <c r="P45" s="313"/>
      <c r="Q45" s="220"/>
      <c r="R45" s="220"/>
      <c r="S45" s="220" t="s">
        <v>134</v>
      </c>
      <c r="T45" s="220"/>
      <c r="U45" s="313">
        <f>+$D$1</f>
      </c>
      <c r="V45" s="313"/>
      <c r="W45" s="313"/>
      <c r="X45" s="313"/>
      <c r="Y45" s="313"/>
      <c r="Z45" s="220"/>
    </row>
    <row r="46" spans="3:26" ht="21" customHeight="1">
      <c r="C46" s="221" t="str">
        <f>+IF(EXACT($E14,$B14),$C14,IF(EXACT($E14,$B15),$C15,"VIRHE!"))</f>
        <v>VIRHE!</v>
      </c>
      <c r="D46" s="221" t="str">
        <f>+IF($E14="","",IF(EXACT($E14,$B14),$D14,IF(EXACT($E14,$B15),$D15,"VIRHE!")))</f>
        <v>VIRHE!</v>
      </c>
      <c r="E46" s="222" t="s">
        <v>128</v>
      </c>
      <c r="F46" s="223" t="str">
        <f>+IF($E14="","",IF(EXACT($E14,$B15),$C14,IF(EXACT($E14,$B14),$C15,"VIRHE!")))</f>
        <v>VIRHE!</v>
      </c>
      <c r="G46" s="223" t="str">
        <f>+IF($E14="","",IF(EXACT($E14,$B15),$D14,IF(EXACT($E14,$B14),$D15,"VIRHE!")))</f>
        <v>VIRHE!</v>
      </c>
      <c r="H46" s="222" t="str">
        <f>+E15</f>
        <v>4,7,-8,8</v>
      </c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3:26" ht="21" customHeight="1">
      <c r="C47" s="89" t="str">
        <f>+IF(EXACT($E16,$B16),$C16,IF(EXACT($E16,$B17),$C17,"VIRHE!"))</f>
        <v>VIRHE!</v>
      </c>
      <c r="D47" s="89" t="str">
        <f>+IF($E16="","",IF(EXACT($E16,$B16),$D16,IF(EXACT($E16,$B17),$D17,"VIRHE!")))</f>
        <v>VIRHE!</v>
      </c>
      <c r="E47" s="104" t="s">
        <v>128</v>
      </c>
      <c r="F47" s="224" t="str">
        <f>+IF($E16="","",IF(EXACT($E16,$B17),$C16,IF(EXACT($E16,$B16),$C17,"VIRHE!")))</f>
        <v>VIRHE!</v>
      </c>
      <c r="G47" s="224" t="str">
        <f>+IF($E16="","",IF(EXACT($E16,$B17),$D16,IF(EXACT($E16,$B16),$D17,"VIRHE!")))</f>
        <v>VIRHE!</v>
      </c>
      <c r="H47" s="104" t="str">
        <f>+E17</f>
        <v>12,2,7</v>
      </c>
      <c r="J47" s="220" t="s">
        <v>136</v>
      </c>
      <c r="K47" s="220"/>
      <c r="L47" s="313" t="str">
        <f>+$D$2</f>
        <v>ei vahv, Diep C-luokkaan</v>
      </c>
      <c r="M47" s="313"/>
      <c r="N47" s="228" t="s">
        <v>4</v>
      </c>
      <c r="O47" s="220"/>
      <c r="P47" s="229"/>
      <c r="Q47" s="220"/>
      <c r="R47" s="220"/>
      <c r="S47" s="220" t="s">
        <v>136</v>
      </c>
      <c r="T47" s="220"/>
      <c r="U47" s="313" t="str">
        <f>+$D$2</f>
        <v>ei vahv, Diep C-luokkaan</v>
      </c>
      <c r="V47" s="313"/>
      <c r="W47" s="228" t="s">
        <v>4</v>
      </c>
      <c r="X47" s="220"/>
      <c r="Y47" s="230"/>
      <c r="Z47" s="220"/>
    </row>
    <row r="48" spans="3:26" ht="21" customHeight="1">
      <c r="C48" s="221" t="str">
        <f>+IF(EXACT($E18,$B18),$C18,IF(EXACT($E18,$B19),$C19,"VIRHE!"))</f>
        <v>VIRHE!</v>
      </c>
      <c r="D48" s="221" t="str">
        <f>+IF($E18="","",IF(EXACT($E18,$B18),$D18,IF(EXACT($E18,$B19),$D19,"VIRHE!")))</f>
        <v>VIRHE!</v>
      </c>
      <c r="E48" s="222" t="s">
        <v>128</v>
      </c>
      <c r="F48" s="223" t="str">
        <f>+IF($E18="","",IF(EXACT($E18,$B19),$C18,IF(EXACT($E18,$B18),$C19,"VIRHE!")))</f>
        <v>VIRHE!</v>
      </c>
      <c r="G48" s="223" t="str">
        <f>+IF($E18="","",IF(EXACT($E18,$B19),$D18,IF(EXACT($E18,$B18),$D19,"VIRHE!")))</f>
        <v>VIRHE!</v>
      </c>
      <c r="H48" s="222" t="str">
        <f>+E19</f>
        <v>w.o</v>
      </c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3:26" ht="21" customHeight="1">
      <c r="C49" s="89" t="str">
        <f>+IF(EXACT($E20,$B20),$C20,IF(EXACT($E20,$B21),$C21,"VIRHE!"))</f>
        <v>VIRHE!</v>
      </c>
      <c r="D49" s="89" t="str">
        <f>+IF($E20="","",IF(EXACT($E20,$B20),$D20,IF(EXACT($E20,$B21),$D21,"VIRHE!")))</f>
        <v>VIRHE!</v>
      </c>
      <c r="E49" s="104" t="s">
        <v>128</v>
      </c>
      <c r="F49" s="224" t="str">
        <f>+IF($E20="","",IF(EXACT($E20,$B21),$C20,IF(EXACT($E20,$B20),$C21,"VIRHE!")))</f>
        <v>VIRHE!</v>
      </c>
      <c r="G49" s="224" t="str">
        <f>+IF($E20="","",IF(EXACT($E20,$B21),$D20,IF(EXACT($E20,$B20),$D21,"VIRHE!")))</f>
        <v>VIRHE!</v>
      </c>
      <c r="H49" s="104" t="str">
        <f>+E21</f>
        <v>7,0,5</v>
      </c>
      <c r="J49" s="313" t="str">
        <f>+C5</f>
        <v>Ari Ojanperä</v>
      </c>
      <c r="K49" s="313"/>
      <c r="L49" s="313"/>
      <c r="M49" s="313"/>
      <c r="N49" s="231" t="s">
        <v>128</v>
      </c>
      <c r="O49" s="232"/>
      <c r="P49" s="313" t="str">
        <f>+C6</f>
        <v>Jorma Myllärinen</v>
      </c>
      <c r="Q49" s="313"/>
      <c r="R49" s="220"/>
      <c r="S49" s="313" t="str">
        <f>+C7</f>
        <v>Mergim Kelmendi</v>
      </c>
      <c r="T49" s="313"/>
      <c r="U49" s="313"/>
      <c r="V49" s="313"/>
      <c r="W49" s="231" t="s">
        <v>128</v>
      </c>
      <c r="X49" s="232"/>
      <c r="Y49" s="313" t="str">
        <f>+C8</f>
        <v>Lauri Kujala </v>
      </c>
      <c r="Z49" s="313"/>
    </row>
    <row r="50" spans="6:26" ht="21" customHeight="1">
      <c r="F50" s="224"/>
      <c r="G50" s="224"/>
      <c r="J50" s="220" t="s">
        <v>8</v>
      </c>
      <c r="K50" s="220"/>
      <c r="L50" s="220"/>
      <c r="M50" s="220"/>
      <c r="N50" s="220"/>
      <c r="O50" s="220"/>
      <c r="P50" s="220" t="s">
        <v>8</v>
      </c>
      <c r="Q50" s="220"/>
      <c r="R50" s="220"/>
      <c r="S50" s="220" t="s">
        <v>8</v>
      </c>
      <c r="T50" s="220"/>
      <c r="U50" s="220"/>
      <c r="V50" s="220"/>
      <c r="W50" s="220"/>
      <c r="X50" s="220"/>
      <c r="Y50" s="220" t="s">
        <v>8</v>
      </c>
      <c r="Z50" s="220"/>
    </row>
    <row r="51" spans="3:26" ht="21" customHeight="1">
      <c r="C51" s="218" t="s">
        <v>168</v>
      </c>
      <c r="F51" s="224"/>
      <c r="G51" s="224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3:26" ht="21" customHeight="1">
      <c r="C52" s="221" t="e">
        <f>VLOOKUP(F6,B5:C12,2)</f>
        <v>#N/A</v>
      </c>
      <c r="D52" s="221" t="e">
        <f>VLOOKUP(F6,B5:D12,3)</f>
        <v>#N/A</v>
      </c>
      <c r="E52" s="222" t="s">
        <v>128</v>
      </c>
      <c r="F52" s="223" t="e">
        <f>VLOOKUP(IF(F6=E5,E7,E5),B5:D12,2)</f>
        <v>#N/A</v>
      </c>
      <c r="G52" s="223" t="e">
        <f>VLOOKUP(IF(F6=E5,E7,E5),B5:D12,3)</f>
        <v>#N/A</v>
      </c>
      <c r="H52" s="222" t="str">
        <f>+F7</f>
        <v>6,10,7</v>
      </c>
      <c r="J52" s="313" t="str">
        <f>+D5</f>
        <v>PT 75</v>
      </c>
      <c r="K52" s="313"/>
      <c r="L52" s="313"/>
      <c r="M52" s="313"/>
      <c r="N52" s="220"/>
      <c r="O52" s="220"/>
      <c r="P52" s="313" t="str">
        <f>+D6</f>
        <v>Ballong</v>
      </c>
      <c r="Q52" s="313"/>
      <c r="R52" s="220"/>
      <c r="S52" s="313" t="str">
        <f>+D7</f>
        <v>TuPy</v>
      </c>
      <c r="T52" s="313"/>
      <c r="U52" s="313"/>
      <c r="V52" s="313"/>
      <c r="W52" s="220"/>
      <c r="X52" s="220"/>
      <c r="Y52" s="313" t="str">
        <f>+D8</f>
        <v>KoKa</v>
      </c>
      <c r="Z52" s="313"/>
    </row>
    <row r="53" spans="3:26" ht="21" customHeight="1">
      <c r="C53" s="89" t="e">
        <f>VLOOKUP(F10,B5:D12,2)</f>
        <v>#N/A</v>
      </c>
      <c r="D53" s="89" t="e">
        <f>VLOOKUP(F10,B5:D12,3)</f>
        <v>#N/A</v>
      </c>
      <c r="E53" s="104" t="s">
        <v>128</v>
      </c>
      <c r="F53" s="224" t="e">
        <f>VLOOKUP(IF(F10=E9,E11,E9),B5:D12,2)</f>
        <v>#N/A</v>
      </c>
      <c r="G53" s="224" t="e">
        <f>VLOOKUP(IF(F10=E9,E11,E9),B6:D13,3)</f>
        <v>#N/A</v>
      </c>
      <c r="H53" s="104" t="str">
        <f>+F11</f>
        <v>5,9,7</v>
      </c>
      <c r="J53" s="220" t="s">
        <v>0</v>
      </c>
      <c r="K53" s="220"/>
      <c r="L53" s="220"/>
      <c r="M53" s="220"/>
      <c r="N53" s="220"/>
      <c r="O53" s="220"/>
      <c r="P53" s="220" t="s">
        <v>0</v>
      </c>
      <c r="Q53" s="220"/>
      <c r="R53" s="220"/>
      <c r="S53" s="220" t="s">
        <v>0</v>
      </c>
      <c r="T53" s="220"/>
      <c r="U53" s="220"/>
      <c r="V53" s="220"/>
      <c r="W53" s="220"/>
      <c r="X53" s="220"/>
      <c r="Y53" s="220" t="s">
        <v>0</v>
      </c>
      <c r="Z53" s="220"/>
    </row>
    <row r="54" spans="3:26" ht="21" customHeight="1">
      <c r="C54" s="221" t="str">
        <f>VLOOKUP(F15,B14:D21,2)</f>
        <v>Engman 7,7,-8,5</v>
      </c>
      <c r="D54" s="221">
        <f>VLOOKUP(F15,B14:D21,3)</f>
        <v>0</v>
      </c>
      <c r="E54" s="222" t="s">
        <v>128</v>
      </c>
      <c r="F54" s="223" t="e">
        <f>VLOOKUP(IF(F15=E14,E16,E14),B14:D21,2)</f>
        <v>#N/A</v>
      </c>
      <c r="G54" s="223" t="e">
        <f>VLOOKUP(IF(F15=E14,E16,E14),B14:D21,3)</f>
        <v>#N/A</v>
      </c>
      <c r="H54" s="222" t="str">
        <f>+F16</f>
        <v>8,-7,14,9</v>
      </c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3:26" ht="21" customHeight="1">
      <c r="C55" s="89" t="e">
        <f>VLOOKUP(F19,B14:D21,2)</f>
        <v>#N/A</v>
      </c>
      <c r="D55" s="89" t="e">
        <f>VLOOKUP(F19,B14:D21,3)</f>
        <v>#N/A</v>
      </c>
      <c r="E55" s="104" t="s">
        <v>128</v>
      </c>
      <c r="F55" s="224" t="e">
        <f>VLOOKUP(IF(F19=E18,E20,E18),B14:D21,2)</f>
        <v>#N/A</v>
      </c>
      <c r="G55" s="224" t="e">
        <f>VLOOKUP(IF(F19=E18,E20,E18),B14:D21,3)</f>
        <v>#N/A</v>
      </c>
      <c r="H55" s="104" t="str">
        <f>+F20</f>
        <v>2,5,3</v>
      </c>
      <c r="J55" s="220" t="s">
        <v>113</v>
      </c>
      <c r="K55" s="229"/>
      <c r="L55" s="232" t="s">
        <v>139</v>
      </c>
      <c r="M55" s="229"/>
      <c r="N55" s="220"/>
      <c r="O55" s="220"/>
      <c r="P55" s="220"/>
      <c r="Q55" s="220"/>
      <c r="R55" s="220"/>
      <c r="S55" s="220" t="s">
        <v>113</v>
      </c>
      <c r="T55" s="229"/>
      <c r="U55" s="232" t="s">
        <v>139</v>
      </c>
      <c r="V55" s="229"/>
      <c r="W55" s="220"/>
      <c r="X55" s="220"/>
      <c r="Y55" s="220"/>
      <c r="Z55" s="220"/>
    </row>
    <row r="56" spans="6:26" ht="21" customHeight="1">
      <c r="F56" s="224"/>
      <c r="G56" s="224"/>
      <c r="J56" s="220" t="s">
        <v>114</v>
      </c>
      <c r="K56" s="234"/>
      <c r="L56" s="232" t="s">
        <v>139</v>
      </c>
      <c r="M56" s="234"/>
      <c r="N56" s="220"/>
      <c r="O56" s="220"/>
      <c r="P56" s="313"/>
      <c r="Q56" s="313"/>
      <c r="R56" s="220"/>
      <c r="S56" s="220" t="s">
        <v>114</v>
      </c>
      <c r="T56" s="234"/>
      <c r="U56" s="232" t="s">
        <v>139</v>
      </c>
      <c r="V56" s="234"/>
      <c r="W56" s="220"/>
      <c r="X56" s="220"/>
      <c r="Y56" s="313"/>
      <c r="Z56" s="313"/>
    </row>
    <row r="57" spans="3:26" ht="21" customHeight="1">
      <c r="C57" s="218" t="s">
        <v>135</v>
      </c>
      <c r="F57" s="224"/>
      <c r="G57" s="224"/>
      <c r="J57" s="220" t="s">
        <v>115</v>
      </c>
      <c r="K57" s="234"/>
      <c r="L57" s="232" t="s">
        <v>139</v>
      </c>
      <c r="M57" s="234"/>
      <c r="N57" s="220"/>
      <c r="O57" s="220"/>
      <c r="P57" s="220" t="s">
        <v>140</v>
      </c>
      <c r="Q57" s="220"/>
      <c r="R57" s="220"/>
      <c r="S57" s="220" t="s">
        <v>115</v>
      </c>
      <c r="T57" s="234"/>
      <c r="U57" s="232" t="s">
        <v>139</v>
      </c>
      <c r="V57" s="234"/>
      <c r="W57" s="220"/>
      <c r="X57" s="220"/>
      <c r="Y57" s="220" t="s">
        <v>140</v>
      </c>
      <c r="Z57" s="220"/>
    </row>
    <row r="58" spans="3:26" ht="21" customHeight="1">
      <c r="C58" s="221" t="e">
        <f>VLOOKUP(G8,B5:D12,2)</f>
        <v>#N/A</v>
      </c>
      <c r="D58" s="221" t="e">
        <f>VLOOKUP(G8,B5:D12,3)</f>
        <v>#N/A</v>
      </c>
      <c r="E58" s="222" t="s">
        <v>128</v>
      </c>
      <c r="F58" s="223" t="e">
        <f>VLOOKUP(IF(G8=F6,F10,F6),B5:D12,2)</f>
        <v>#N/A</v>
      </c>
      <c r="G58" s="223" t="e">
        <f>VLOOKUP(IF(G8=F6,F10,F6),B5:D12,3)</f>
        <v>#N/A</v>
      </c>
      <c r="H58" s="222" t="str">
        <f>+G9</f>
        <v>6,8,-2,5</v>
      </c>
      <c r="J58" s="220" t="s">
        <v>141</v>
      </c>
      <c r="K58" s="234"/>
      <c r="L58" s="232" t="s">
        <v>139</v>
      </c>
      <c r="M58" s="234"/>
      <c r="N58" s="220"/>
      <c r="O58" s="220"/>
      <c r="P58" s="220"/>
      <c r="Q58" s="220"/>
      <c r="R58" s="220"/>
      <c r="S58" s="220" t="s">
        <v>141</v>
      </c>
      <c r="T58" s="234"/>
      <c r="U58" s="232" t="s">
        <v>139</v>
      </c>
      <c r="V58" s="234"/>
      <c r="W58" s="220"/>
      <c r="X58" s="220"/>
      <c r="Y58" s="220"/>
      <c r="Z58" s="220"/>
    </row>
    <row r="59" spans="3:26" ht="21" customHeight="1">
      <c r="C59" s="89" t="e">
        <f>VLOOKUP(G17,B14:D21,2)</f>
        <v>#N/A</v>
      </c>
      <c r="D59" s="89" t="e">
        <f>VLOOKUP(G17,B14:D21,3)</f>
        <v>#N/A</v>
      </c>
      <c r="E59" s="104" t="s">
        <v>128</v>
      </c>
      <c r="F59" s="224" t="str">
        <f>VLOOKUP(IF(G17=F15,F19,F15),B14:D21,2)</f>
        <v>Engman 7,7,-8,5</v>
      </c>
      <c r="G59" s="224">
        <f>VLOOKUP(IF(G17=F15,F19,F15),B14:D21,3)</f>
        <v>0</v>
      </c>
      <c r="H59" s="104" t="str">
        <f>+G18</f>
        <v>5,9,9</v>
      </c>
      <c r="J59" s="220" t="s">
        <v>117</v>
      </c>
      <c r="K59" s="234"/>
      <c r="L59" s="232" t="s">
        <v>139</v>
      </c>
      <c r="M59" s="234"/>
      <c r="N59" s="220"/>
      <c r="O59" s="220"/>
      <c r="P59" s="313"/>
      <c r="Q59" s="313"/>
      <c r="R59" s="220"/>
      <c r="S59" s="220" t="s">
        <v>117</v>
      </c>
      <c r="T59" s="234"/>
      <c r="U59" s="232" t="s">
        <v>139</v>
      </c>
      <c r="V59" s="234"/>
      <c r="W59" s="220"/>
      <c r="X59" s="220"/>
      <c r="Y59" s="313"/>
      <c r="Z59" s="313"/>
    </row>
    <row r="60" spans="6:26" ht="21" customHeight="1">
      <c r="F60" s="224"/>
      <c r="G60" s="224"/>
      <c r="J60" s="220" t="s">
        <v>142</v>
      </c>
      <c r="K60" s="234"/>
      <c r="L60" s="232" t="s">
        <v>139</v>
      </c>
      <c r="M60" s="234"/>
      <c r="N60" s="220"/>
      <c r="O60" s="220"/>
      <c r="P60" s="220" t="s">
        <v>143</v>
      </c>
      <c r="Q60" s="220"/>
      <c r="R60" s="220"/>
      <c r="S60" s="220" t="s">
        <v>142</v>
      </c>
      <c r="T60" s="234"/>
      <c r="U60" s="232" t="s">
        <v>139</v>
      </c>
      <c r="V60" s="234"/>
      <c r="W60" s="220"/>
      <c r="X60" s="220"/>
      <c r="Y60" s="220" t="s">
        <v>143</v>
      </c>
      <c r="Z60" s="220"/>
    </row>
    <row r="61" spans="3:26" ht="21" customHeight="1">
      <c r="C61" s="218" t="s">
        <v>137</v>
      </c>
      <c r="F61" s="224"/>
      <c r="G61" s="224"/>
      <c r="J61" s="220" t="s">
        <v>144</v>
      </c>
      <c r="K61" s="234"/>
      <c r="L61" s="232" t="s">
        <v>139</v>
      </c>
      <c r="M61" s="234"/>
      <c r="N61" s="220"/>
      <c r="O61" s="220"/>
      <c r="P61" s="220"/>
      <c r="Q61" s="220"/>
      <c r="R61" s="220"/>
      <c r="S61" s="220" t="s">
        <v>144</v>
      </c>
      <c r="T61" s="234"/>
      <c r="U61" s="232" t="s">
        <v>139</v>
      </c>
      <c r="V61" s="234"/>
      <c r="W61" s="220"/>
      <c r="X61" s="220"/>
      <c r="Y61" s="220"/>
      <c r="Z61" s="220"/>
    </row>
    <row r="62" spans="3:26" ht="21" customHeight="1">
      <c r="C62" s="89" t="e">
        <f>VLOOKUP(H12,B5:D21,2)</f>
        <v>#N/A</v>
      </c>
      <c r="D62" s="89" t="e">
        <f>VLOOKUP(H12,B5:D21,3)</f>
        <v>#N/A</v>
      </c>
      <c r="E62" s="104" t="s">
        <v>128</v>
      </c>
      <c r="F62" s="224" t="str">
        <f>VLOOKUP(IF(H12=G8,G17,G8),B5:D21,2)</f>
        <v>Engman 7,7,-8,5</v>
      </c>
      <c r="G62" s="224">
        <f>VLOOKUP(IF(H12=G8,G17,G8),B5:D21,3)</f>
        <v>0</v>
      </c>
      <c r="H62" s="104" t="str">
        <f>+H13</f>
        <v>9,5,-10,10</v>
      </c>
      <c r="J62" s="220" t="s">
        <v>145</v>
      </c>
      <c r="K62" s="234"/>
      <c r="L62" s="232" t="s">
        <v>139</v>
      </c>
      <c r="M62" s="234"/>
      <c r="N62" s="220"/>
      <c r="O62" s="220"/>
      <c r="P62" s="313"/>
      <c r="Q62" s="313"/>
      <c r="R62" s="220"/>
      <c r="S62" s="220" t="s">
        <v>145</v>
      </c>
      <c r="T62" s="234"/>
      <c r="U62" s="232" t="s">
        <v>139</v>
      </c>
      <c r="V62" s="234"/>
      <c r="W62" s="220"/>
      <c r="X62" s="220"/>
      <c r="Y62" s="313"/>
      <c r="Z62" s="313"/>
    </row>
    <row r="63" spans="6:26" ht="21" customHeight="1">
      <c r="F63" s="224"/>
      <c r="G63" s="224"/>
      <c r="J63" s="220" t="s">
        <v>146</v>
      </c>
      <c r="K63" s="234"/>
      <c r="L63" s="232" t="s">
        <v>139</v>
      </c>
      <c r="M63" s="234"/>
      <c r="N63" s="220"/>
      <c r="O63" s="220"/>
      <c r="P63" s="220" t="s">
        <v>147</v>
      </c>
      <c r="Q63" s="220"/>
      <c r="R63" s="220"/>
      <c r="S63" s="220" t="s">
        <v>146</v>
      </c>
      <c r="T63" s="234"/>
      <c r="U63" s="232" t="s">
        <v>139</v>
      </c>
      <c r="V63" s="234"/>
      <c r="W63" s="220"/>
      <c r="X63" s="220"/>
      <c r="Y63" s="220" t="s">
        <v>147</v>
      </c>
      <c r="Z63" s="220"/>
    </row>
    <row r="64" spans="3:26" ht="21" customHeight="1">
      <c r="C64" s="218" t="s">
        <v>138</v>
      </c>
      <c r="F64" s="224"/>
      <c r="G64" s="224"/>
      <c r="J64" s="220"/>
      <c r="K64" s="220"/>
      <c r="L64" s="232"/>
      <c r="M64" s="220"/>
      <c r="N64" s="220"/>
      <c r="O64" s="220"/>
      <c r="P64" s="220"/>
      <c r="Q64" s="220"/>
      <c r="R64" s="220"/>
      <c r="S64" s="220"/>
      <c r="T64" s="220"/>
      <c r="U64" s="232"/>
      <c r="V64" s="220"/>
      <c r="W64" s="220"/>
      <c r="X64" s="220"/>
      <c r="Y64" s="220"/>
      <c r="Z64" s="220"/>
    </row>
    <row r="65" spans="2:26" ht="21" customHeight="1">
      <c r="B65" s="104">
        <v>1</v>
      </c>
      <c r="C65" s="224" t="e">
        <f>VLOOKUP(H12,B5:D21,2)</f>
        <v>#N/A</v>
      </c>
      <c r="D65" s="224" t="e">
        <f>VLOOKUP(H12,B8:D21,3)</f>
        <v>#N/A</v>
      </c>
      <c r="E65" s="233" t="str">
        <f>+H13</f>
        <v>9,5,-10,10</v>
      </c>
      <c r="F65" s="224"/>
      <c r="G65" s="224"/>
      <c r="J65" s="235"/>
      <c r="K65" s="235"/>
      <c r="L65" s="235"/>
      <c r="M65" s="235"/>
      <c r="N65" s="235"/>
      <c r="O65" s="235"/>
      <c r="P65" s="235"/>
      <c r="Q65" s="235"/>
      <c r="R65" s="220"/>
      <c r="S65" s="235"/>
      <c r="T65" s="235"/>
      <c r="U65" s="235"/>
      <c r="V65" s="235"/>
      <c r="W65" s="235"/>
      <c r="X65" s="235"/>
      <c r="Y65" s="235"/>
      <c r="Z65" s="235"/>
    </row>
    <row r="66" spans="2:26" ht="21" customHeight="1">
      <c r="B66" s="104">
        <v>2</v>
      </c>
      <c r="C66" s="224" t="str">
        <f>VLOOKUP(IF(H12=G8,G17,G8),B5:D21,2)</f>
        <v>Engman 7,7,-8,5</v>
      </c>
      <c r="D66" s="224">
        <f>VLOOKUP(IF(H12=G8,G17,G8),B5:D21,3)</f>
        <v>0</v>
      </c>
      <c r="J66" s="219" t="s">
        <v>133</v>
      </c>
      <c r="K66" s="220"/>
      <c r="L66" s="220"/>
      <c r="M66" s="220"/>
      <c r="N66" s="220"/>
      <c r="O66" s="220"/>
      <c r="P66" s="220"/>
      <c r="Q66" s="220"/>
      <c r="R66" s="220"/>
      <c r="S66" s="219" t="s">
        <v>133</v>
      </c>
      <c r="T66" s="220"/>
      <c r="U66" s="220"/>
      <c r="V66" s="220"/>
      <c r="W66" s="220"/>
      <c r="X66" s="220"/>
      <c r="Y66" s="220"/>
      <c r="Z66" s="220"/>
    </row>
    <row r="67" spans="2:26" ht="21" customHeight="1">
      <c r="B67" s="104">
        <v>3</v>
      </c>
      <c r="C67" s="224" t="e">
        <f>VLOOKUP(IF(G8=F6,F10,F6),B5:D12,2)</f>
        <v>#N/A</v>
      </c>
      <c r="D67" s="224" t="e">
        <f>VLOOKUP(IF(G8=F6,F10,F6),B5:D12,3)</f>
        <v>#N/A</v>
      </c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2:26" ht="21" customHeight="1">
      <c r="B68" s="104">
        <v>3</v>
      </c>
      <c r="C68" s="224" t="str">
        <f>VLOOKUP(IF(G17=F15,F19,F15),B14:D21,2)</f>
        <v>Engman 7,7,-8,5</v>
      </c>
      <c r="D68" s="224">
        <f>VLOOKUP(IF(G17=F15,F19,F15),B14:D21,3)</f>
        <v>0</v>
      </c>
      <c r="J68" s="220" t="s">
        <v>85</v>
      </c>
      <c r="K68" s="220"/>
      <c r="L68" s="311">
        <f>+$D$3</f>
        <v>0</v>
      </c>
      <c r="M68" s="312"/>
      <c r="N68" s="312"/>
      <c r="O68" s="220"/>
      <c r="P68" s="220"/>
      <c r="Q68" s="220"/>
      <c r="R68" s="220"/>
      <c r="S68" s="220" t="s">
        <v>85</v>
      </c>
      <c r="T68" s="220"/>
      <c r="U68" s="311">
        <f>+$D$3</f>
        <v>0</v>
      </c>
      <c r="V68" s="312"/>
      <c r="W68" s="312"/>
      <c r="X68" s="220"/>
      <c r="Y68" s="220"/>
      <c r="Z68" s="220"/>
    </row>
    <row r="69" spans="10:26" ht="21" customHeight="1"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0:26" ht="21" customHeight="1">
      <c r="J70" s="220" t="s">
        <v>134</v>
      </c>
      <c r="K70" s="220"/>
      <c r="L70" s="313">
        <f>+$D$1</f>
      </c>
      <c r="M70" s="313"/>
      <c r="N70" s="313"/>
      <c r="O70" s="313"/>
      <c r="P70" s="313"/>
      <c r="Q70" s="220"/>
      <c r="R70" s="220"/>
      <c r="S70" s="220" t="s">
        <v>134</v>
      </c>
      <c r="T70" s="220"/>
      <c r="U70" s="313">
        <f>+$D$1</f>
      </c>
      <c r="V70" s="313"/>
      <c r="W70" s="313"/>
      <c r="X70" s="313"/>
      <c r="Y70" s="313"/>
      <c r="Z70" s="220"/>
    </row>
    <row r="71" spans="10:26" ht="21" customHeight="1"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10:26" ht="21" customHeight="1">
      <c r="J72" s="220" t="s">
        <v>136</v>
      </c>
      <c r="K72" s="220"/>
      <c r="L72" s="313" t="str">
        <f>+$D$2</f>
        <v>ei vahv, Diep C-luokkaan</v>
      </c>
      <c r="M72" s="313"/>
      <c r="N72" s="228" t="s">
        <v>4</v>
      </c>
      <c r="O72" s="220"/>
      <c r="P72" s="229"/>
      <c r="Q72" s="220"/>
      <c r="R72" s="220"/>
      <c r="S72" s="220" t="s">
        <v>136</v>
      </c>
      <c r="T72" s="220"/>
      <c r="U72" s="313" t="str">
        <f>+$D$2</f>
        <v>ei vahv, Diep C-luokkaan</v>
      </c>
      <c r="V72" s="313"/>
      <c r="W72" s="228" t="s">
        <v>4</v>
      </c>
      <c r="X72" s="220"/>
      <c r="Y72" s="230"/>
      <c r="Z72" s="220"/>
    </row>
    <row r="73" spans="10:26" ht="21" customHeight="1"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0:26" ht="21" customHeight="1">
      <c r="J74" s="313" t="str">
        <f>+C9</f>
        <v>Seppo Nyberg</v>
      </c>
      <c r="K74" s="313"/>
      <c r="L74" s="313"/>
      <c r="M74" s="313"/>
      <c r="N74" s="231" t="s">
        <v>128</v>
      </c>
      <c r="O74" s="232"/>
      <c r="P74" s="313" t="str">
        <f>+C10</f>
        <v>Mikael Kokko</v>
      </c>
      <c r="Q74" s="313"/>
      <c r="R74" s="220"/>
      <c r="S74" s="313" t="str">
        <f>+C11</f>
        <v>Atte Tuominen</v>
      </c>
      <c r="T74" s="313"/>
      <c r="U74" s="313"/>
      <c r="V74" s="313"/>
      <c r="W74" s="231" t="s">
        <v>128</v>
      </c>
      <c r="X74" s="232"/>
      <c r="Y74" s="313" t="str">
        <f>+C12</f>
        <v>Aleksi O´Connor</v>
      </c>
      <c r="Z74" s="313"/>
    </row>
    <row r="75" spans="10:26" ht="21" customHeight="1">
      <c r="J75" s="220" t="s">
        <v>8</v>
      </c>
      <c r="K75" s="220"/>
      <c r="L75" s="220"/>
      <c r="M75" s="220"/>
      <c r="N75" s="220"/>
      <c r="O75" s="220"/>
      <c r="P75" s="220" t="s">
        <v>8</v>
      </c>
      <c r="Q75" s="220"/>
      <c r="R75" s="220"/>
      <c r="S75" s="220" t="s">
        <v>8</v>
      </c>
      <c r="T75" s="220"/>
      <c r="U75" s="220"/>
      <c r="V75" s="220"/>
      <c r="W75" s="220"/>
      <c r="X75" s="220"/>
      <c r="Y75" s="220" t="s">
        <v>8</v>
      </c>
      <c r="Z75" s="220"/>
    </row>
    <row r="76" spans="10:26" ht="21" customHeight="1"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10:26" ht="21" customHeight="1">
      <c r="J77" s="313" t="str">
        <f>+D9</f>
        <v>UU</v>
      </c>
      <c r="K77" s="313"/>
      <c r="L77" s="313"/>
      <c r="M77" s="313"/>
      <c r="N77" s="220"/>
      <c r="O77" s="220"/>
      <c r="P77" s="313" t="str">
        <f>+D10</f>
        <v>PT 75</v>
      </c>
      <c r="Q77" s="313"/>
      <c r="R77" s="220"/>
      <c r="S77" s="313" t="str">
        <f>+D11</f>
        <v>TuPy</v>
      </c>
      <c r="T77" s="313"/>
      <c r="U77" s="313"/>
      <c r="V77" s="313"/>
      <c r="W77" s="220"/>
      <c r="X77" s="220"/>
      <c r="Y77" s="313" t="str">
        <f>+D12</f>
        <v>MBF</v>
      </c>
      <c r="Z77" s="313"/>
    </row>
    <row r="78" spans="10:26" ht="21" customHeight="1">
      <c r="J78" s="220" t="s">
        <v>0</v>
      </c>
      <c r="K78" s="220"/>
      <c r="L78" s="220"/>
      <c r="M78" s="220"/>
      <c r="N78" s="220"/>
      <c r="O78" s="220"/>
      <c r="P78" s="220" t="s">
        <v>0</v>
      </c>
      <c r="Q78" s="220"/>
      <c r="R78" s="220"/>
      <c r="S78" s="220" t="s">
        <v>0</v>
      </c>
      <c r="T78" s="220"/>
      <c r="U78" s="220"/>
      <c r="V78" s="220"/>
      <c r="W78" s="220"/>
      <c r="X78" s="220"/>
      <c r="Y78" s="220" t="s">
        <v>0</v>
      </c>
      <c r="Z78" s="220"/>
    </row>
    <row r="79" spans="10:26" ht="21" customHeight="1"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spans="10:26" ht="21" customHeight="1">
      <c r="J80" s="220" t="s">
        <v>113</v>
      </c>
      <c r="K80" s="229"/>
      <c r="L80" s="232" t="s">
        <v>139</v>
      </c>
      <c r="M80" s="229"/>
      <c r="N80" s="220"/>
      <c r="O80" s="220"/>
      <c r="P80" s="220"/>
      <c r="Q80" s="220"/>
      <c r="R80" s="220"/>
      <c r="S80" s="220" t="s">
        <v>113</v>
      </c>
      <c r="T80" s="229"/>
      <c r="U80" s="232" t="s">
        <v>139</v>
      </c>
      <c r="V80" s="229"/>
      <c r="W80" s="220"/>
      <c r="X80" s="220"/>
      <c r="Y80" s="220"/>
      <c r="Z80" s="220"/>
    </row>
    <row r="81" spans="10:26" ht="21" customHeight="1">
      <c r="J81" s="220" t="s">
        <v>114</v>
      </c>
      <c r="K81" s="234"/>
      <c r="L81" s="232" t="s">
        <v>139</v>
      </c>
      <c r="M81" s="234"/>
      <c r="N81" s="220"/>
      <c r="O81" s="220"/>
      <c r="P81" s="313"/>
      <c r="Q81" s="313"/>
      <c r="R81" s="220"/>
      <c r="S81" s="220" t="s">
        <v>114</v>
      </c>
      <c r="T81" s="234"/>
      <c r="U81" s="232" t="s">
        <v>139</v>
      </c>
      <c r="V81" s="234"/>
      <c r="W81" s="220"/>
      <c r="X81" s="220"/>
      <c r="Y81" s="313"/>
      <c r="Z81" s="313"/>
    </row>
    <row r="82" spans="10:26" ht="21" customHeight="1">
      <c r="J82" s="220" t="s">
        <v>115</v>
      </c>
      <c r="K82" s="234"/>
      <c r="L82" s="232" t="s">
        <v>139</v>
      </c>
      <c r="M82" s="234"/>
      <c r="N82" s="220"/>
      <c r="O82" s="220"/>
      <c r="P82" s="220" t="s">
        <v>140</v>
      </c>
      <c r="Q82" s="220"/>
      <c r="R82" s="220"/>
      <c r="S82" s="220" t="s">
        <v>115</v>
      </c>
      <c r="T82" s="234"/>
      <c r="U82" s="232" t="s">
        <v>139</v>
      </c>
      <c r="V82" s="234"/>
      <c r="W82" s="220"/>
      <c r="X82" s="220"/>
      <c r="Y82" s="220" t="s">
        <v>140</v>
      </c>
      <c r="Z82" s="220"/>
    </row>
    <row r="83" spans="10:26" ht="21" customHeight="1">
      <c r="J83" s="220" t="s">
        <v>141</v>
      </c>
      <c r="K83" s="234"/>
      <c r="L83" s="232" t="s">
        <v>139</v>
      </c>
      <c r="M83" s="234"/>
      <c r="N83" s="220"/>
      <c r="O83" s="220"/>
      <c r="P83" s="220"/>
      <c r="Q83" s="220"/>
      <c r="R83" s="220"/>
      <c r="S83" s="220" t="s">
        <v>141</v>
      </c>
      <c r="T83" s="234"/>
      <c r="U83" s="232" t="s">
        <v>139</v>
      </c>
      <c r="V83" s="234"/>
      <c r="W83" s="220"/>
      <c r="X83" s="220"/>
      <c r="Y83" s="220"/>
      <c r="Z83" s="220"/>
    </row>
    <row r="84" spans="10:26" ht="21" customHeight="1">
      <c r="J84" s="220" t="s">
        <v>117</v>
      </c>
      <c r="K84" s="234"/>
      <c r="L84" s="232" t="s">
        <v>139</v>
      </c>
      <c r="M84" s="234"/>
      <c r="N84" s="220"/>
      <c r="O84" s="220"/>
      <c r="P84" s="313"/>
      <c r="Q84" s="313"/>
      <c r="R84" s="220"/>
      <c r="S84" s="220" t="s">
        <v>117</v>
      </c>
      <c r="T84" s="234"/>
      <c r="U84" s="232" t="s">
        <v>139</v>
      </c>
      <c r="V84" s="234"/>
      <c r="W84" s="220"/>
      <c r="X84" s="220"/>
      <c r="Y84" s="313"/>
      <c r="Z84" s="313"/>
    </row>
    <row r="85" spans="10:26" ht="21" customHeight="1">
      <c r="J85" s="220" t="s">
        <v>142</v>
      </c>
      <c r="K85" s="234"/>
      <c r="L85" s="232" t="s">
        <v>139</v>
      </c>
      <c r="M85" s="234"/>
      <c r="N85" s="220"/>
      <c r="O85" s="220"/>
      <c r="P85" s="220" t="s">
        <v>143</v>
      </c>
      <c r="Q85" s="220"/>
      <c r="R85" s="220"/>
      <c r="S85" s="220" t="s">
        <v>142</v>
      </c>
      <c r="T85" s="234"/>
      <c r="U85" s="232" t="s">
        <v>139</v>
      </c>
      <c r="V85" s="234"/>
      <c r="W85" s="220"/>
      <c r="X85" s="220"/>
      <c r="Y85" s="220" t="s">
        <v>143</v>
      </c>
      <c r="Z85" s="220"/>
    </row>
    <row r="86" spans="10:26" ht="21" customHeight="1">
      <c r="J86" s="220" t="s">
        <v>144</v>
      </c>
      <c r="K86" s="234"/>
      <c r="L86" s="232" t="s">
        <v>139</v>
      </c>
      <c r="M86" s="234"/>
      <c r="N86" s="220"/>
      <c r="O86" s="220"/>
      <c r="P86" s="220"/>
      <c r="Q86" s="220"/>
      <c r="R86" s="220"/>
      <c r="S86" s="220" t="s">
        <v>144</v>
      </c>
      <c r="T86" s="234"/>
      <c r="U86" s="232" t="s">
        <v>139</v>
      </c>
      <c r="V86" s="234"/>
      <c r="W86" s="220"/>
      <c r="X86" s="220"/>
      <c r="Y86" s="220"/>
      <c r="Z86" s="220"/>
    </row>
    <row r="87" spans="10:26" ht="21" customHeight="1">
      <c r="J87" s="220" t="s">
        <v>145</v>
      </c>
      <c r="K87" s="234"/>
      <c r="L87" s="232" t="s">
        <v>139</v>
      </c>
      <c r="M87" s="234"/>
      <c r="N87" s="220"/>
      <c r="O87" s="220"/>
      <c r="P87" s="313"/>
      <c r="Q87" s="313"/>
      <c r="R87" s="220"/>
      <c r="S87" s="220" t="s">
        <v>145</v>
      </c>
      <c r="T87" s="234"/>
      <c r="U87" s="232" t="s">
        <v>139</v>
      </c>
      <c r="V87" s="234"/>
      <c r="W87" s="220"/>
      <c r="X87" s="220"/>
      <c r="Y87" s="313"/>
      <c r="Z87" s="313"/>
    </row>
    <row r="88" spans="10:26" ht="21" customHeight="1">
      <c r="J88" s="220" t="s">
        <v>146</v>
      </c>
      <c r="K88" s="234"/>
      <c r="L88" s="232" t="s">
        <v>139</v>
      </c>
      <c r="M88" s="234"/>
      <c r="N88" s="220"/>
      <c r="O88" s="220"/>
      <c r="P88" s="220" t="s">
        <v>147</v>
      </c>
      <c r="Q88" s="220"/>
      <c r="R88" s="220"/>
      <c r="S88" s="220" t="s">
        <v>146</v>
      </c>
      <c r="T88" s="234"/>
      <c r="U88" s="232" t="s">
        <v>139</v>
      </c>
      <c r="V88" s="234"/>
      <c r="W88" s="220"/>
      <c r="X88" s="220"/>
      <c r="Y88" s="220" t="s">
        <v>147</v>
      </c>
      <c r="Z88" s="220"/>
    </row>
    <row r="89" spans="10:26" ht="21" customHeight="1"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spans="10:26" ht="21" customHeight="1">
      <c r="J90" s="235"/>
      <c r="K90" s="235"/>
      <c r="L90" s="235"/>
      <c r="M90" s="235"/>
      <c r="N90" s="235"/>
      <c r="O90" s="235"/>
      <c r="P90" s="235"/>
      <c r="Q90" s="235"/>
      <c r="R90" s="220"/>
      <c r="S90" s="235"/>
      <c r="T90" s="235"/>
      <c r="U90" s="235"/>
      <c r="V90" s="235"/>
      <c r="W90" s="235"/>
      <c r="X90" s="235"/>
      <c r="Y90" s="235"/>
      <c r="Z90" s="235"/>
    </row>
    <row r="91" spans="10:26" ht="21" customHeight="1">
      <c r="J91" s="219" t="s">
        <v>133</v>
      </c>
      <c r="K91" s="220"/>
      <c r="L91" s="220"/>
      <c r="M91" s="220"/>
      <c r="N91" s="220"/>
      <c r="O91" s="220"/>
      <c r="P91" s="220"/>
      <c r="Q91" s="220"/>
      <c r="R91" s="220"/>
      <c r="S91" s="219" t="s">
        <v>133</v>
      </c>
      <c r="T91" s="220"/>
      <c r="U91" s="220"/>
      <c r="V91" s="220"/>
      <c r="W91" s="220"/>
      <c r="X91" s="220"/>
      <c r="Y91" s="220"/>
      <c r="Z91" s="220"/>
    </row>
    <row r="92" spans="10:26" ht="21" customHeight="1"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</row>
    <row r="93" spans="10:26" ht="21" customHeight="1">
      <c r="J93" s="220" t="s">
        <v>85</v>
      </c>
      <c r="K93" s="220"/>
      <c r="L93" s="311">
        <f>+$D$3</f>
        <v>0</v>
      </c>
      <c r="M93" s="312"/>
      <c r="N93" s="312"/>
      <c r="O93" s="220"/>
      <c r="P93" s="220"/>
      <c r="Q93" s="220"/>
      <c r="R93" s="220"/>
      <c r="S93" s="220" t="s">
        <v>85</v>
      </c>
      <c r="T93" s="220"/>
      <c r="U93" s="311">
        <f>+$D$3</f>
        <v>0</v>
      </c>
      <c r="V93" s="312"/>
      <c r="W93" s="312"/>
      <c r="X93" s="220"/>
      <c r="Y93" s="220"/>
      <c r="Z93" s="220"/>
    </row>
    <row r="94" spans="10:26" ht="21" customHeight="1"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</row>
    <row r="95" spans="10:26" ht="21" customHeight="1">
      <c r="J95" s="220" t="s">
        <v>134</v>
      </c>
      <c r="K95" s="220"/>
      <c r="L95" s="313">
        <f>+$D$1</f>
      </c>
      <c r="M95" s="313"/>
      <c r="N95" s="313"/>
      <c r="O95" s="313"/>
      <c r="P95" s="313"/>
      <c r="Q95" s="220"/>
      <c r="R95" s="220"/>
      <c r="S95" s="220" t="s">
        <v>134</v>
      </c>
      <c r="T95" s="220"/>
      <c r="U95" s="313">
        <f>+$D$1</f>
      </c>
      <c r="V95" s="313"/>
      <c r="W95" s="313"/>
      <c r="X95" s="313"/>
      <c r="Y95" s="313"/>
      <c r="Z95" s="220"/>
    </row>
    <row r="96" spans="10:26" ht="21" customHeight="1"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</row>
    <row r="97" spans="10:26" ht="21" customHeight="1">
      <c r="J97" s="220" t="s">
        <v>136</v>
      </c>
      <c r="K97" s="220"/>
      <c r="L97" s="313" t="str">
        <f>+$D$2</f>
        <v>ei vahv, Diep C-luokkaan</v>
      </c>
      <c r="M97" s="313"/>
      <c r="N97" s="228" t="s">
        <v>4</v>
      </c>
      <c r="O97" s="220"/>
      <c r="P97" s="229"/>
      <c r="Q97" s="220"/>
      <c r="R97" s="220"/>
      <c r="S97" s="220" t="s">
        <v>136</v>
      </c>
      <c r="T97" s="220"/>
      <c r="U97" s="313" t="str">
        <f>+$D$2</f>
        <v>ei vahv, Diep C-luokkaan</v>
      </c>
      <c r="V97" s="313"/>
      <c r="W97" s="228" t="s">
        <v>4</v>
      </c>
      <c r="X97" s="220"/>
      <c r="Y97" s="230"/>
      <c r="Z97" s="220"/>
    </row>
    <row r="98" spans="10:26" ht="21" customHeight="1"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</row>
    <row r="99" spans="10:26" ht="21" customHeight="1">
      <c r="J99" s="313" t="str">
        <f>+C14</f>
        <v>Markus Myllärinen</v>
      </c>
      <c r="K99" s="313"/>
      <c r="L99" s="313"/>
      <c r="M99" s="313"/>
      <c r="N99" s="231" t="s">
        <v>128</v>
      </c>
      <c r="O99" s="232"/>
      <c r="P99" s="313" t="str">
        <f>+C15</f>
        <v>Frans Hietanen</v>
      </c>
      <c r="Q99" s="313"/>
      <c r="R99" s="220"/>
      <c r="S99" s="313" t="str">
        <f>+C16</f>
        <v>Engman 7,7,-8,5</v>
      </c>
      <c r="T99" s="313"/>
      <c r="U99" s="313"/>
      <c r="V99" s="313"/>
      <c r="W99" s="231" t="s">
        <v>128</v>
      </c>
      <c r="X99" s="232"/>
      <c r="Y99" s="313" t="str">
        <f>+C17</f>
        <v>Hassan Alizadeh</v>
      </c>
      <c r="Z99" s="313"/>
    </row>
    <row r="100" spans="10:26" ht="21" customHeight="1">
      <c r="J100" s="220" t="s">
        <v>8</v>
      </c>
      <c r="K100" s="220"/>
      <c r="L100" s="220"/>
      <c r="M100" s="220"/>
      <c r="N100" s="220"/>
      <c r="O100" s="220"/>
      <c r="P100" s="220" t="s">
        <v>8</v>
      </c>
      <c r="Q100" s="220"/>
      <c r="R100" s="220"/>
      <c r="S100" s="220" t="s">
        <v>8</v>
      </c>
      <c r="T100" s="220"/>
      <c r="U100" s="220"/>
      <c r="V100" s="220"/>
      <c r="W100" s="220"/>
      <c r="X100" s="220"/>
      <c r="Y100" s="220" t="s">
        <v>8</v>
      </c>
      <c r="Z100" s="220"/>
    </row>
    <row r="101" spans="10:26" ht="21" customHeight="1"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</row>
    <row r="102" spans="10:26" ht="21" customHeight="1">
      <c r="J102" s="313" t="str">
        <f>+D14</f>
        <v>Por-83</v>
      </c>
      <c r="K102" s="313"/>
      <c r="L102" s="313"/>
      <c r="M102" s="313"/>
      <c r="N102" s="220"/>
      <c r="O102" s="220"/>
      <c r="P102" s="313" t="str">
        <f>+D15</f>
        <v>TuPy</v>
      </c>
      <c r="Q102" s="313"/>
      <c r="R102" s="220"/>
      <c r="S102" s="313">
        <f>+D16</f>
        <v>0</v>
      </c>
      <c r="T102" s="313"/>
      <c r="U102" s="313"/>
      <c r="V102" s="313"/>
      <c r="W102" s="220"/>
      <c r="X102" s="220"/>
      <c r="Y102" s="313" t="str">
        <f>+D17</f>
        <v>TuPy</v>
      </c>
      <c r="Z102" s="313"/>
    </row>
    <row r="103" spans="10:26" ht="21" customHeight="1">
      <c r="J103" s="220" t="s">
        <v>0</v>
      </c>
      <c r="K103" s="220"/>
      <c r="L103" s="220"/>
      <c r="M103" s="220"/>
      <c r="N103" s="220"/>
      <c r="O103" s="220"/>
      <c r="P103" s="220" t="s">
        <v>0</v>
      </c>
      <c r="Q103" s="220"/>
      <c r="R103" s="220"/>
      <c r="S103" s="220" t="s">
        <v>0</v>
      </c>
      <c r="T103" s="220"/>
      <c r="U103" s="220"/>
      <c r="V103" s="220"/>
      <c r="W103" s="220"/>
      <c r="X103" s="220"/>
      <c r="Y103" s="220" t="s">
        <v>0</v>
      </c>
      <c r="Z103" s="220"/>
    </row>
    <row r="104" spans="10:26" ht="21" customHeight="1"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</row>
    <row r="105" spans="10:26" ht="21" customHeight="1">
      <c r="J105" s="220" t="s">
        <v>113</v>
      </c>
      <c r="K105" s="229"/>
      <c r="L105" s="232" t="s">
        <v>139</v>
      </c>
      <c r="M105" s="229"/>
      <c r="N105" s="220"/>
      <c r="O105" s="220"/>
      <c r="P105" s="220"/>
      <c r="Q105" s="220"/>
      <c r="R105" s="220"/>
      <c r="S105" s="220" t="s">
        <v>113</v>
      </c>
      <c r="T105" s="229"/>
      <c r="U105" s="232" t="s">
        <v>139</v>
      </c>
      <c r="V105" s="229"/>
      <c r="W105" s="220"/>
      <c r="X105" s="220"/>
      <c r="Y105" s="220"/>
      <c r="Z105" s="220"/>
    </row>
    <row r="106" spans="10:26" ht="21" customHeight="1">
      <c r="J106" s="220" t="s">
        <v>114</v>
      </c>
      <c r="K106" s="234"/>
      <c r="L106" s="232" t="s">
        <v>139</v>
      </c>
      <c r="M106" s="234"/>
      <c r="N106" s="220"/>
      <c r="O106" s="220"/>
      <c r="P106" s="313"/>
      <c r="Q106" s="313"/>
      <c r="R106" s="220"/>
      <c r="S106" s="220" t="s">
        <v>114</v>
      </c>
      <c r="T106" s="234"/>
      <c r="U106" s="232" t="s">
        <v>139</v>
      </c>
      <c r="V106" s="234"/>
      <c r="W106" s="220"/>
      <c r="X106" s="220"/>
      <c r="Y106" s="313"/>
      <c r="Z106" s="313"/>
    </row>
    <row r="107" spans="10:26" ht="21" customHeight="1">
      <c r="J107" s="220" t="s">
        <v>115</v>
      </c>
      <c r="K107" s="234"/>
      <c r="L107" s="232" t="s">
        <v>139</v>
      </c>
      <c r="M107" s="234"/>
      <c r="N107" s="220"/>
      <c r="O107" s="220"/>
      <c r="P107" s="220" t="s">
        <v>140</v>
      </c>
      <c r="Q107" s="220"/>
      <c r="R107" s="220"/>
      <c r="S107" s="220" t="s">
        <v>115</v>
      </c>
      <c r="T107" s="234"/>
      <c r="U107" s="232" t="s">
        <v>139</v>
      </c>
      <c r="V107" s="234"/>
      <c r="W107" s="220"/>
      <c r="X107" s="220"/>
      <c r="Y107" s="220" t="s">
        <v>140</v>
      </c>
      <c r="Z107" s="220"/>
    </row>
    <row r="108" spans="10:26" ht="21" customHeight="1">
      <c r="J108" s="220" t="s">
        <v>141</v>
      </c>
      <c r="K108" s="234"/>
      <c r="L108" s="232" t="s">
        <v>139</v>
      </c>
      <c r="M108" s="234"/>
      <c r="N108" s="220"/>
      <c r="O108" s="220"/>
      <c r="P108" s="220"/>
      <c r="Q108" s="220"/>
      <c r="R108" s="220"/>
      <c r="S108" s="220" t="s">
        <v>141</v>
      </c>
      <c r="T108" s="234"/>
      <c r="U108" s="232" t="s">
        <v>139</v>
      </c>
      <c r="V108" s="234"/>
      <c r="W108" s="220"/>
      <c r="X108" s="220"/>
      <c r="Y108" s="220"/>
      <c r="Z108" s="220"/>
    </row>
    <row r="109" spans="10:26" ht="21" customHeight="1">
      <c r="J109" s="220" t="s">
        <v>117</v>
      </c>
      <c r="K109" s="234"/>
      <c r="L109" s="232" t="s">
        <v>139</v>
      </c>
      <c r="M109" s="234"/>
      <c r="N109" s="220"/>
      <c r="O109" s="220"/>
      <c r="P109" s="313"/>
      <c r="Q109" s="313"/>
      <c r="R109" s="220"/>
      <c r="S109" s="220" t="s">
        <v>117</v>
      </c>
      <c r="T109" s="234"/>
      <c r="U109" s="232" t="s">
        <v>139</v>
      </c>
      <c r="V109" s="234"/>
      <c r="W109" s="220"/>
      <c r="X109" s="220"/>
      <c r="Y109" s="313"/>
      <c r="Z109" s="313"/>
    </row>
    <row r="110" spans="10:26" ht="21" customHeight="1">
      <c r="J110" s="220" t="s">
        <v>142</v>
      </c>
      <c r="K110" s="234"/>
      <c r="L110" s="232" t="s">
        <v>139</v>
      </c>
      <c r="M110" s="234"/>
      <c r="N110" s="220"/>
      <c r="O110" s="220"/>
      <c r="P110" s="220" t="s">
        <v>143</v>
      </c>
      <c r="Q110" s="220"/>
      <c r="R110" s="220"/>
      <c r="S110" s="220" t="s">
        <v>142</v>
      </c>
      <c r="T110" s="234"/>
      <c r="U110" s="232" t="s">
        <v>139</v>
      </c>
      <c r="V110" s="234"/>
      <c r="W110" s="220"/>
      <c r="X110" s="220"/>
      <c r="Y110" s="220" t="s">
        <v>143</v>
      </c>
      <c r="Z110" s="220"/>
    </row>
    <row r="111" spans="10:26" ht="21" customHeight="1">
      <c r="J111" s="220" t="s">
        <v>144</v>
      </c>
      <c r="K111" s="234"/>
      <c r="L111" s="232" t="s">
        <v>139</v>
      </c>
      <c r="M111" s="234"/>
      <c r="N111" s="220"/>
      <c r="O111" s="220"/>
      <c r="P111" s="220"/>
      <c r="Q111" s="220"/>
      <c r="R111" s="220"/>
      <c r="S111" s="220" t="s">
        <v>144</v>
      </c>
      <c r="T111" s="234"/>
      <c r="U111" s="232" t="s">
        <v>139</v>
      </c>
      <c r="V111" s="234"/>
      <c r="W111" s="220"/>
      <c r="X111" s="220"/>
      <c r="Y111" s="220"/>
      <c r="Z111" s="220"/>
    </row>
    <row r="112" spans="10:26" ht="21" customHeight="1">
      <c r="J112" s="220" t="s">
        <v>145</v>
      </c>
      <c r="K112" s="234"/>
      <c r="L112" s="232" t="s">
        <v>139</v>
      </c>
      <c r="M112" s="234"/>
      <c r="N112" s="220"/>
      <c r="O112" s="220"/>
      <c r="P112" s="313"/>
      <c r="Q112" s="313"/>
      <c r="R112" s="220"/>
      <c r="S112" s="220" t="s">
        <v>145</v>
      </c>
      <c r="T112" s="234"/>
      <c r="U112" s="232" t="s">
        <v>139</v>
      </c>
      <c r="V112" s="234"/>
      <c r="W112" s="220"/>
      <c r="X112" s="220"/>
      <c r="Y112" s="313"/>
      <c r="Z112" s="313"/>
    </row>
    <row r="113" spans="10:26" ht="21" customHeight="1">
      <c r="J113" s="220" t="s">
        <v>146</v>
      </c>
      <c r="K113" s="234"/>
      <c r="L113" s="232" t="s">
        <v>139</v>
      </c>
      <c r="M113" s="234"/>
      <c r="N113" s="220"/>
      <c r="O113" s="220"/>
      <c r="P113" s="220" t="s">
        <v>147</v>
      </c>
      <c r="Q113" s="220"/>
      <c r="R113" s="220"/>
      <c r="S113" s="220" t="s">
        <v>146</v>
      </c>
      <c r="T113" s="234"/>
      <c r="U113" s="232" t="s">
        <v>139</v>
      </c>
      <c r="V113" s="234"/>
      <c r="W113" s="220"/>
      <c r="X113" s="220"/>
      <c r="Y113" s="220" t="s">
        <v>147</v>
      </c>
      <c r="Z113" s="220"/>
    </row>
    <row r="114" spans="10:26" ht="21" customHeight="1">
      <c r="J114" s="220"/>
      <c r="K114" s="220"/>
      <c r="L114" s="232"/>
      <c r="M114" s="220"/>
      <c r="N114" s="220"/>
      <c r="O114" s="220"/>
      <c r="P114" s="220"/>
      <c r="Q114" s="220"/>
      <c r="R114" s="220"/>
      <c r="S114" s="220"/>
      <c r="T114" s="220"/>
      <c r="U114" s="232"/>
      <c r="V114" s="220"/>
      <c r="W114" s="220"/>
      <c r="X114" s="220"/>
      <c r="Y114" s="220"/>
      <c r="Z114" s="220"/>
    </row>
    <row r="115" spans="10:26" ht="21" customHeight="1">
      <c r="J115" s="235"/>
      <c r="K115" s="235"/>
      <c r="L115" s="235"/>
      <c r="M115" s="235"/>
      <c r="N115" s="235"/>
      <c r="O115" s="235"/>
      <c r="P115" s="235"/>
      <c r="Q115" s="235"/>
      <c r="R115" s="220"/>
      <c r="S115" s="235"/>
      <c r="T115" s="235"/>
      <c r="U115" s="235"/>
      <c r="V115" s="235"/>
      <c r="W115" s="235"/>
      <c r="X115" s="235"/>
      <c r="Y115" s="235"/>
      <c r="Z115" s="235"/>
    </row>
    <row r="116" spans="10:26" ht="21" customHeight="1">
      <c r="J116" s="219" t="s">
        <v>133</v>
      </c>
      <c r="K116" s="220"/>
      <c r="L116" s="220"/>
      <c r="M116" s="220"/>
      <c r="N116" s="220"/>
      <c r="O116" s="220"/>
      <c r="P116" s="220"/>
      <c r="Q116" s="220"/>
      <c r="R116" s="220"/>
      <c r="S116" s="219" t="s">
        <v>133</v>
      </c>
      <c r="T116" s="220"/>
      <c r="U116" s="220"/>
      <c r="V116" s="220"/>
      <c r="W116" s="220"/>
      <c r="X116" s="220"/>
      <c r="Y116" s="220"/>
      <c r="Z116" s="220"/>
    </row>
    <row r="117" spans="10:26" ht="21" customHeight="1"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</row>
    <row r="118" spans="10:26" ht="21" customHeight="1">
      <c r="J118" s="220" t="s">
        <v>85</v>
      </c>
      <c r="K118" s="220"/>
      <c r="L118" s="311">
        <f>+$D$3</f>
        <v>0</v>
      </c>
      <c r="M118" s="312"/>
      <c r="N118" s="312"/>
      <c r="O118" s="220"/>
      <c r="P118" s="220"/>
      <c r="Q118" s="220"/>
      <c r="R118" s="220"/>
      <c r="S118" s="220" t="s">
        <v>85</v>
      </c>
      <c r="T118" s="220"/>
      <c r="U118" s="311">
        <f>+$D$3</f>
        <v>0</v>
      </c>
      <c r="V118" s="312"/>
      <c r="W118" s="312"/>
      <c r="X118" s="220"/>
      <c r="Y118" s="220"/>
      <c r="Z118" s="220"/>
    </row>
    <row r="119" spans="10:26" ht="21" customHeight="1"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</row>
    <row r="120" spans="10:26" ht="21" customHeight="1">
      <c r="J120" s="220" t="s">
        <v>134</v>
      </c>
      <c r="K120" s="220"/>
      <c r="L120" s="313">
        <f>+$D$1</f>
      </c>
      <c r="M120" s="313"/>
      <c r="N120" s="313"/>
      <c r="O120" s="313"/>
      <c r="P120" s="313"/>
      <c r="Q120" s="220"/>
      <c r="R120" s="220"/>
      <c r="S120" s="220" t="s">
        <v>134</v>
      </c>
      <c r="T120" s="220"/>
      <c r="U120" s="313">
        <f>+$D$1</f>
      </c>
      <c r="V120" s="313"/>
      <c r="W120" s="313"/>
      <c r="X120" s="313"/>
      <c r="Y120" s="313"/>
      <c r="Z120" s="220"/>
    </row>
    <row r="121" spans="10:26" ht="21" customHeight="1"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</row>
    <row r="122" spans="10:26" ht="21" customHeight="1">
      <c r="J122" s="220" t="s">
        <v>136</v>
      </c>
      <c r="K122" s="220"/>
      <c r="L122" s="313" t="str">
        <f>+$D$2</f>
        <v>ei vahv, Diep C-luokkaan</v>
      </c>
      <c r="M122" s="313"/>
      <c r="N122" s="228" t="s">
        <v>4</v>
      </c>
      <c r="O122" s="220"/>
      <c r="P122" s="229"/>
      <c r="Q122" s="220"/>
      <c r="R122" s="220"/>
      <c r="S122" s="220" t="s">
        <v>136</v>
      </c>
      <c r="T122" s="220"/>
      <c r="U122" s="313" t="str">
        <f>+$D$2</f>
        <v>ei vahv, Diep C-luokkaan</v>
      </c>
      <c r="V122" s="313"/>
      <c r="W122" s="228" t="s">
        <v>4</v>
      </c>
      <c r="X122" s="220"/>
      <c r="Y122" s="230"/>
      <c r="Z122" s="220"/>
    </row>
    <row r="123" spans="10:26" ht="21" customHeight="1"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</row>
    <row r="124" spans="10:26" ht="21" customHeight="1">
      <c r="J124" s="313" t="str">
        <f>+C18</f>
        <v>Artturi Ylinen</v>
      </c>
      <c r="K124" s="313"/>
      <c r="L124" s="313"/>
      <c r="M124" s="313"/>
      <c r="N124" s="231" t="s">
        <v>128</v>
      </c>
      <c r="O124" s="232"/>
      <c r="P124" s="313" t="str">
        <f>+C19</f>
        <v>Sabina Englund</v>
      </c>
      <c r="Q124" s="313"/>
      <c r="R124" s="220"/>
      <c r="S124" s="313" t="str">
        <f>+C20</f>
        <v>Jan Nyberg</v>
      </c>
      <c r="T124" s="313"/>
      <c r="U124" s="313"/>
      <c r="V124" s="313"/>
      <c r="W124" s="231" t="s">
        <v>128</v>
      </c>
      <c r="X124" s="232"/>
      <c r="Y124" s="313" t="str">
        <f>+C21</f>
        <v>Diep Luong</v>
      </c>
      <c r="Z124" s="313"/>
    </row>
    <row r="125" spans="10:26" ht="21" customHeight="1">
      <c r="J125" s="220" t="s">
        <v>8</v>
      </c>
      <c r="K125" s="220"/>
      <c r="L125" s="220"/>
      <c r="M125" s="220"/>
      <c r="N125" s="220"/>
      <c r="O125" s="220"/>
      <c r="P125" s="220" t="s">
        <v>8</v>
      </c>
      <c r="Q125" s="220"/>
      <c r="R125" s="220"/>
      <c r="S125" s="220" t="s">
        <v>8</v>
      </c>
      <c r="T125" s="220"/>
      <c r="U125" s="220"/>
      <c r="V125" s="220"/>
      <c r="W125" s="220"/>
      <c r="X125" s="220"/>
      <c r="Y125" s="220" t="s">
        <v>8</v>
      </c>
      <c r="Z125" s="220"/>
    </row>
    <row r="126" spans="10:26" ht="21" customHeight="1"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</row>
    <row r="127" spans="10:26" ht="21" customHeight="1">
      <c r="J127" s="313" t="str">
        <f>+D18</f>
        <v>PT 75</v>
      </c>
      <c r="K127" s="313"/>
      <c r="L127" s="313"/>
      <c r="M127" s="313"/>
      <c r="N127" s="220"/>
      <c r="O127" s="220"/>
      <c r="P127" s="313" t="str">
        <f>+D19</f>
        <v>ParPi</v>
      </c>
      <c r="Q127" s="313"/>
      <c r="R127" s="220"/>
      <c r="S127" s="313" t="str">
        <f>+D20</f>
        <v>PT Espoo</v>
      </c>
      <c r="T127" s="313"/>
      <c r="U127" s="313"/>
      <c r="V127" s="313"/>
      <c r="W127" s="220"/>
      <c r="X127" s="220"/>
      <c r="Y127" s="313" t="str">
        <f>+D21</f>
        <v>PT 75</v>
      </c>
      <c r="Z127" s="313"/>
    </row>
    <row r="128" spans="10:26" ht="21" customHeight="1">
      <c r="J128" s="220" t="s">
        <v>0</v>
      </c>
      <c r="K128" s="220"/>
      <c r="L128" s="220"/>
      <c r="M128" s="220"/>
      <c r="N128" s="220"/>
      <c r="O128" s="220"/>
      <c r="P128" s="220" t="s">
        <v>0</v>
      </c>
      <c r="Q128" s="220"/>
      <c r="R128" s="220"/>
      <c r="S128" s="220" t="s">
        <v>0</v>
      </c>
      <c r="T128" s="220"/>
      <c r="U128" s="220"/>
      <c r="V128" s="220"/>
      <c r="W128" s="220"/>
      <c r="X128" s="220"/>
      <c r="Y128" s="220" t="s">
        <v>0</v>
      </c>
      <c r="Z128" s="220"/>
    </row>
    <row r="129" spans="10:26" ht="21" customHeight="1"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</row>
    <row r="130" spans="10:26" ht="21" customHeight="1">
      <c r="J130" s="220" t="s">
        <v>113</v>
      </c>
      <c r="K130" s="229"/>
      <c r="L130" s="232" t="s">
        <v>139</v>
      </c>
      <c r="M130" s="229"/>
      <c r="N130" s="220"/>
      <c r="O130" s="220"/>
      <c r="P130" s="220"/>
      <c r="Q130" s="220"/>
      <c r="R130" s="220"/>
      <c r="S130" s="220" t="s">
        <v>113</v>
      </c>
      <c r="T130" s="229"/>
      <c r="U130" s="232" t="s">
        <v>139</v>
      </c>
      <c r="V130" s="229"/>
      <c r="W130" s="220"/>
      <c r="X130" s="220"/>
      <c r="Y130" s="220"/>
      <c r="Z130" s="220"/>
    </row>
    <row r="131" spans="10:26" ht="21" customHeight="1">
      <c r="J131" s="220" t="s">
        <v>114</v>
      </c>
      <c r="K131" s="234"/>
      <c r="L131" s="232" t="s">
        <v>139</v>
      </c>
      <c r="M131" s="234"/>
      <c r="N131" s="220"/>
      <c r="O131" s="220"/>
      <c r="P131" s="313"/>
      <c r="Q131" s="313"/>
      <c r="R131" s="220"/>
      <c r="S131" s="220" t="s">
        <v>114</v>
      </c>
      <c r="T131" s="234"/>
      <c r="U131" s="232" t="s">
        <v>139</v>
      </c>
      <c r="V131" s="234"/>
      <c r="W131" s="220"/>
      <c r="X131" s="220"/>
      <c r="Y131" s="313"/>
      <c r="Z131" s="313"/>
    </row>
    <row r="132" spans="10:26" ht="21" customHeight="1">
      <c r="J132" s="220" t="s">
        <v>115</v>
      </c>
      <c r="K132" s="234"/>
      <c r="L132" s="232" t="s">
        <v>139</v>
      </c>
      <c r="M132" s="234"/>
      <c r="N132" s="220"/>
      <c r="O132" s="220"/>
      <c r="P132" s="220" t="s">
        <v>140</v>
      </c>
      <c r="Q132" s="220"/>
      <c r="R132" s="220"/>
      <c r="S132" s="220" t="s">
        <v>115</v>
      </c>
      <c r="T132" s="234"/>
      <c r="U132" s="232" t="s">
        <v>139</v>
      </c>
      <c r="V132" s="234"/>
      <c r="W132" s="220"/>
      <c r="X132" s="220"/>
      <c r="Y132" s="220" t="s">
        <v>140</v>
      </c>
      <c r="Z132" s="220"/>
    </row>
    <row r="133" spans="10:26" ht="21" customHeight="1">
      <c r="J133" s="220" t="s">
        <v>141</v>
      </c>
      <c r="K133" s="234"/>
      <c r="L133" s="232" t="s">
        <v>139</v>
      </c>
      <c r="M133" s="234"/>
      <c r="N133" s="220"/>
      <c r="O133" s="220"/>
      <c r="P133" s="220"/>
      <c r="Q133" s="220"/>
      <c r="R133" s="220"/>
      <c r="S133" s="220" t="s">
        <v>141</v>
      </c>
      <c r="T133" s="234"/>
      <c r="U133" s="232" t="s">
        <v>139</v>
      </c>
      <c r="V133" s="234"/>
      <c r="W133" s="220"/>
      <c r="X133" s="220"/>
      <c r="Y133" s="220"/>
      <c r="Z133" s="220"/>
    </row>
    <row r="134" spans="10:26" ht="21" customHeight="1">
      <c r="J134" s="220" t="s">
        <v>117</v>
      </c>
      <c r="K134" s="234"/>
      <c r="L134" s="232" t="s">
        <v>139</v>
      </c>
      <c r="M134" s="234"/>
      <c r="N134" s="220"/>
      <c r="O134" s="220"/>
      <c r="P134" s="313"/>
      <c r="Q134" s="313"/>
      <c r="R134" s="220"/>
      <c r="S134" s="220" t="s">
        <v>117</v>
      </c>
      <c r="T134" s="234"/>
      <c r="U134" s="232" t="s">
        <v>139</v>
      </c>
      <c r="V134" s="234"/>
      <c r="W134" s="220"/>
      <c r="X134" s="220"/>
      <c r="Y134" s="313"/>
      <c r="Z134" s="313"/>
    </row>
    <row r="135" spans="10:26" ht="21" customHeight="1">
      <c r="J135" s="220" t="s">
        <v>142</v>
      </c>
      <c r="K135" s="234"/>
      <c r="L135" s="232" t="s">
        <v>139</v>
      </c>
      <c r="M135" s="234"/>
      <c r="N135" s="220"/>
      <c r="O135" s="220"/>
      <c r="P135" s="220" t="s">
        <v>143</v>
      </c>
      <c r="Q135" s="220"/>
      <c r="R135" s="220"/>
      <c r="S135" s="220" t="s">
        <v>142</v>
      </c>
      <c r="T135" s="234"/>
      <c r="U135" s="232" t="s">
        <v>139</v>
      </c>
      <c r="V135" s="234"/>
      <c r="W135" s="220"/>
      <c r="X135" s="220"/>
      <c r="Y135" s="220" t="s">
        <v>143</v>
      </c>
      <c r="Z135" s="220"/>
    </row>
    <row r="136" spans="10:26" ht="21" customHeight="1">
      <c r="J136" s="220" t="s">
        <v>144</v>
      </c>
      <c r="K136" s="234"/>
      <c r="L136" s="232" t="s">
        <v>139</v>
      </c>
      <c r="M136" s="234"/>
      <c r="N136" s="220"/>
      <c r="O136" s="220"/>
      <c r="P136" s="220"/>
      <c r="Q136" s="220"/>
      <c r="R136" s="220"/>
      <c r="S136" s="220" t="s">
        <v>144</v>
      </c>
      <c r="T136" s="234"/>
      <c r="U136" s="232" t="s">
        <v>139</v>
      </c>
      <c r="V136" s="234"/>
      <c r="W136" s="220"/>
      <c r="X136" s="220"/>
      <c r="Y136" s="220"/>
      <c r="Z136" s="220"/>
    </row>
    <row r="137" spans="10:26" ht="21" customHeight="1">
      <c r="J137" s="220" t="s">
        <v>145</v>
      </c>
      <c r="K137" s="234"/>
      <c r="L137" s="232" t="s">
        <v>139</v>
      </c>
      <c r="M137" s="234"/>
      <c r="N137" s="220"/>
      <c r="O137" s="220"/>
      <c r="P137" s="313"/>
      <c r="Q137" s="313"/>
      <c r="R137" s="220"/>
      <c r="S137" s="220" t="s">
        <v>145</v>
      </c>
      <c r="T137" s="234"/>
      <c r="U137" s="232" t="s">
        <v>139</v>
      </c>
      <c r="V137" s="234"/>
      <c r="W137" s="220"/>
      <c r="X137" s="220"/>
      <c r="Y137" s="313"/>
      <c r="Z137" s="313"/>
    </row>
    <row r="138" spans="10:26" ht="21" customHeight="1">
      <c r="J138" s="220" t="s">
        <v>146</v>
      </c>
      <c r="K138" s="234"/>
      <c r="L138" s="232" t="s">
        <v>139</v>
      </c>
      <c r="M138" s="234"/>
      <c r="N138" s="220"/>
      <c r="O138" s="220"/>
      <c r="P138" s="220" t="s">
        <v>147</v>
      </c>
      <c r="Q138" s="220"/>
      <c r="R138" s="220"/>
      <c r="S138" s="220" t="s">
        <v>146</v>
      </c>
      <c r="T138" s="234"/>
      <c r="U138" s="232" t="s">
        <v>139</v>
      </c>
      <c r="V138" s="234"/>
      <c r="W138" s="220"/>
      <c r="X138" s="220"/>
      <c r="Y138" s="220" t="s">
        <v>147</v>
      </c>
      <c r="Z138" s="220"/>
    </row>
    <row r="139" spans="10:26" ht="21" customHeight="1"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</row>
    <row r="140" spans="10:26" ht="21" customHeight="1">
      <c r="J140" s="235"/>
      <c r="K140" s="235"/>
      <c r="L140" s="235"/>
      <c r="M140" s="235"/>
      <c r="N140" s="235"/>
      <c r="O140" s="235"/>
      <c r="P140" s="235"/>
      <c r="Q140" s="235"/>
      <c r="R140" s="220"/>
      <c r="S140" s="235"/>
      <c r="T140" s="235"/>
      <c r="U140" s="235"/>
      <c r="V140" s="235"/>
      <c r="W140" s="235"/>
      <c r="X140" s="235"/>
      <c r="Y140" s="235"/>
      <c r="Z140" s="235"/>
    </row>
  </sheetData>
  <mergeCells count="83">
    <mergeCell ref="P137:Q137"/>
    <mergeCell ref="Y137:Z137"/>
    <mergeCell ref="P131:Q131"/>
    <mergeCell ref="Y131:Z131"/>
    <mergeCell ref="P134:Q134"/>
    <mergeCell ref="Y134:Z134"/>
    <mergeCell ref="J127:M127"/>
    <mergeCell ref="P127:Q127"/>
    <mergeCell ref="S127:V127"/>
    <mergeCell ref="Y127:Z127"/>
    <mergeCell ref="J124:M124"/>
    <mergeCell ref="P124:Q124"/>
    <mergeCell ref="S124:V124"/>
    <mergeCell ref="Y124:Z124"/>
    <mergeCell ref="L120:P120"/>
    <mergeCell ref="U120:Y120"/>
    <mergeCell ref="L122:M122"/>
    <mergeCell ref="U122:V122"/>
    <mergeCell ref="P112:Q112"/>
    <mergeCell ref="Y112:Z112"/>
    <mergeCell ref="L118:N118"/>
    <mergeCell ref="U118:W118"/>
    <mergeCell ref="P106:Q106"/>
    <mergeCell ref="Y106:Z106"/>
    <mergeCell ref="P109:Q109"/>
    <mergeCell ref="Y109:Z109"/>
    <mergeCell ref="Y99:Z99"/>
    <mergeCell ref="J102:M102"/>
    <mergeCell ref="P102:Q102"/>
    <mergeCell ref="S102:V102"/>
    <mergeCell ref="Y102:Z102"/>
    <mergeCell ref="L97:M97"/>
    <mergeCell ref="U97:V97"/>
    <mergeCell ref="J99:M99"/>
    <mergeCell ref="P99:Q99"/>
    <mergeCell ref="S99:V99"/>
    <mergeCell ref="L93:N93"/>
    <mergeCell ref="U93:W93"/>
    <mergeCell ref="L95:P95"/>
    <mergeCell ref="U95:Y95"/>
    <mergeCell ref="P87:Q87"/>
    <mergeCell ref="Y87:Z87"/>
    <mergeCell ref="D3:E3"/>
    <mergeCell ref="D2:E2"/>
    <mergeCell ref="P81:Q81"/>
    <mergeCell ref="Y81:Z81"/>
    <mergeCell ref="P84:Q84"/>
    <mergeCell ref="Y84:Z84"/>
    <mergeCell ref="J77:M77"/>
    <mergeCell ref="P77:Q77"/>
    <mergeCell ref="S77:V77"/>
    <mergeCell ref="Y77:Z77"/>
    <mergeCell ref="J74:M74"/>
    <mergeCell ref="P74:Q74"/>
    <mergeCell ref="S74:V74"/>
    <mergeCell ref="Y74:Z74"/>
    <mergeCell ref="L70:P70"/>
    <mergeCell ref="U70:Y70"/>
    <mergeCell ref="L72:M72"/>
    <mergeCell ref="U72:V72"/>
    <mergeCell ref="P62:Q62"/>
    <mergeCell ref="Y62:Z62"/>
    <mergeCell ref="L68:N68"/>
    <mergeCell ref="U68:W68"/>
    <mergeCell ref="P56:Q56"/>
    <mergeCell ref="Y56:Z56"/>
    <mergeCell ref="P59:Q59"/>
    <mergeCell ref="Y59:Z59"/>
    <mergeCell ref="Y49:Z49"/>
    <mergeCell ref="J52:M52"/>
    <mergeCell ref="P52:Q52"/>
    <mergeCell ref="S52:V52"/>
    <mergeCell ref="Y52:Z52"/>
    <mergeCell ref="L47:M47"/>
    <mergeCell ref="U47:V47"/>
    <mergeCell ref="J49:M49"/>
    <mergeCell ref="P49:Q49"/>
    <mergeCell ref="S49:V49"/>
    <mergeCell ref="D1:F1"/>
    <mergeCell ref="L43:N43"/>
    <mergeCell ref="U43:W43"/>
    <mergeCell ref="L45:P45"/>
    <mergeCell ref="U45:Y45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2"/>
  <rowBreaks count="2" manualBreakCount="2">
    <brk id="40" max="255" man="1"/>
    <brk id="90" max="255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8"/>
  <dimension ref="A1:Z90"/>
  <sheetViews>
    <sheetView showGridLines="0" zoomScale="75" zoomScaleNormal="75" workbookViewId="0" topLeftCell="A1">
      <selection activeCell="F11" sqref="F11"/>
    </sheetView>
  </sheetViews>
  <sheetFormatPr defaultColWidth="8.88671875" defaultRowHeight="19.5" customHeight="1"/>
  <cols>
    <col min="1" max="1" width="4.3359375" style="89" customWidth="1"/>
    <col min="2" max="2" width="3.21484375" style="104" customWidth="1"/>
    <col min="3" max="3" width="30.88671875" style="89" customWidth="1"/>
    <col min="4" max="4" width="10.5546875" style="89" customWidth="1"/>
    <col min="5" max="8" width="15.21484375" style="104" customWidth="1"/>
    <col min="9" max="9" width="7.4453125" style="89" customWidth="1"/>
    <col min="10" max="10" width="6.21484375" style="89" customWidth="1"/>
    <col min="11" max="11" width="3.99609375" style="89" customWidth="1"/>
    <col min="12" max="12" width="3.21484375" style="89" customWidth="1"/>
    <col min="13" max="13" width="4.88671875" style="89" customWidth="1"/>
    <col min="14" max="14" width="6.88671875" style="89" customWidth="1"/>
    <col min="15" max="15" width="2.77734375" style="89" customWidth="1"/>
    <col min="16" max="16" width="8.21484375" style="89" customWidth="1"/>
    <col min="17" max="17" width="10.21484375" style="89" customWidth="1"/>
    <col min="18" max="18" width="5.77734375" style="89" customWidth="1"/>
    <col min="19" max="19" width="6.21484375" style="89" customWidth="1"/>
    <col min="20" max="20" width="3.99609375" style="89" customWidth="1"/>
    <col min="21" max="21" width="3.21484375" style="89" customWidth="1"/>
    <col min="22" max="22" width="4.88671875" style="89" customWidth="1"/>
    <col min="23" max="23" width="6.88671875" style="89" customWidth="1"/>
    <col min="24" max="24" width="2.77734375" style="89" customWidth="1"/>
    <col min="25" max="25" width="8.21484375" style="89" customWidth="1"/>
    <col min="26" max="26" width="10.21484375" style="89" customWidth="1"/>
    <col min="27" max="27" width="5.77734375" style="89" customWidth="1"/>
    <col min="28" max="16384" width="7.4453125" style="89" customWidth="1"/>
  </cols>
  <sheetData>
    <row r="1" spans="2:8" ht="19.5" customHeight="1">
      <c r="B1" s="200"/>
      <c r="C1" s="201" t="s">
        <v>129</v>
      </c>
      <c r="D1" s="314">
        <f>IF('[1]Ilmoittautuneet'!C1="","",'[1]Ilmoittautuneet'!C1)</f>
      </c>
      <c r="E1" s="315"/>
      <c r="F1" s="315"/>
      <c r="G1" s="200"/>
      <c r="H1" s="200"/>
    </row>
    <row r="2" spans="2:9" ht="19.5" customHeight="1">
      <c r="B2" s="90"/>
      <c r="C2" s="91" t="s">
        <v>148</v>
      </c>
      <c r="D2" s="318"/>
      <c r="E2" s="319"/>
      <c r="F2" s="92"/>
      <c r="G2" s="92"/>
      <c r="H2" s="92"/>
      <c r="I2" s="93"/>
    </row>
    <row r="3" spans="2:9" ht="19.5" customHeight="1">
      <c r="B3" s="90"/>
      <c r="C3" s="91" t="s">
        <v>131</v>
      </c>
      <c r="D3" s="316"/>
      <c r="E3" s="317"/>
      <c r="F3" s="94"/>
      <c r="G3" s="94"/>
      <c r="H3" s="94"/>
      <c r="I3" s="93"/>
    </row>
    <row r="4" spans="2:9" ht="24.75" customHeight="1" thickBot="1">
      <c r="B4" s="95"/>
      <c r="C4" s="96"/>
      <c r="D4" s="96"/>
      <c r="E4" s="97"/>
      <c r="F4" s="97"/>
      <c r="G4" s="97"/>
      <c r="H4" s="97"/>
      <c r="I4" s="98"/>
    </row>
    <row r="5" spans="1:10" ht="24.75" customHeight="1">
      <c r="A5" s="99"/>
      <c r="B5" s="100" t="s">
        <v>149</v>
      </c>
      <c r="C5" s="101" t="s">
        <v>41</v>
      </c>
      <c r="D5" s="120" t="s">
        <v>7</v>
      </c>
      <c r="E5" s="202" t="s">
        <v>204</v>
      </c>
      <c r="F5" s="202"/>
      <c r="G5" s="202"/>
      <c r="H5" s="94"/>
      <c r="I5" s="103"/>
      <c r="J5" s="104"/>
    </row>
    <row r="6" spans="1:10" ht="24.75" customHeight="1" thickBot="1">
      <c r="A6" s="99"/>
      <c r="B6" s="105"/>
      <c r="C6" s="106" t="s">
        <v>150</v>
      </c>
      <c r="D6" s="107" t="s">
        <v>35</v>
      </c>
      <c r="E6" s="108" t="s">
        <v>205</v>
      </c>
      <c r="F6" s="203" t="s">
        <v>204</v>
      </c>
      <c r="G6" s="202"/>
      <c r="H6" s="94"/>
      <c r="I6" s="103"/>
      <c r="J6" s="104"/>
    </row>
    <row r="7" spans="1:10" ht="24.75" customHeight="1">
      <c r="A7" s="99"/>
      <c r="B7" s="109"/>
      <c r="C7" s="110" t="s">
        <v>151</v>
      </c>
      <c r="D7" s="115" t="s">
        <v>35</v>
      </c>
      <c r="E7" s="204" t="s">
        <v>208</v>
      </c>
      <c r="F7" s="111" t="s">
        <v>206</v>
      </c>
      <c r="G7" s="205"/>
      <c r="H7" s="94"/>
      <c r="I7" s="103"/>
      <c r="J7" s="104"/>
    </row>
    <row r="8" spans="1:10" ht="24.75" customHeight="1" thickBot="1">
      <c r="A8" s="99"/>
      <c r="B8" s="113" t="s">
        <v>152</v>
      </c>
      <c r="C8" s="114" t="s">
        <v>99</v>
      </c>
      <c r="D8" s="121" t="s">
        <v>45</v>
      </c>
      <c r="E8" s="102" t="s">
        <v>209</v>
      </c>
      <c r="F8" s="206"/>
      <c r="G8" s="203" t="s">
        <v>204</v>
      </c>
      <c r="H8" s="94"/>
      <c r="I8" s="103"/>
      <c r="J8" s="104"/>
    </row>
    <row r="9" spans="1:10" ht="24.75" customHeight="1">
      <c r="A9" s="99"/>
      <c r="B9" s="100"/>
      <c r="C9" s="101" t="s">
        <v>153</v>
      </c>
      <c r="D9" s="120" t="s">
        <v>154</v>
      </c>
      <c r="E9" s="202" t="s">
        <v>210</v>
      </c>
      <c r="F9" s="206"/>
      <c r="G9" s="112" t="s">
        <v>207</v>
      </c>
      <c r="H9" s="119"/>
      <c r="I9" s="103"/>
      <c r="J9" s="104"/>
    </row>
    <row r="10" spans="1:10" ht="24.75" customHeight="1" thickBot="1">
      <c r="A10" s="99"/>
      <c r="B10" s="105"/>
      <c r="C10" s="106" t="s">
        <v>155</v>
      </c>
      <c r="D10" s="107" t="s">
        <v>35</v>
      </c>
      <c r="E10" s="108" t="s">
        <v>211</v>
      </c>
      <c r="F10" s="207" t="s">
        <v>212</v>
      </c>
      <c r="G10" s="205"/>
      <c r="H10" s="119"/>
      <c r="I10" s="103"/>
      <c r="J10" s="104"/>
    </row>
    <row r="11" spans="1:10" ht="24.75" customHeight="1">
      <c r="A11" s="99"/>
      <c r="B11" s="109"/>
      <c r="C11" s="110" t="s">
        <v>156</v>
      </c>
      <c r="D11" s="115" t="s">
        <v>157</v>
      </c>
      <c r="E11" s="204" t="s">
        <v>212</v>
      </c>
      <c r="F11" s="102" t="s">
        <v>214</v>
      </c>
      <c r="G11" s="205"/>
      <c r="H11" s="119"/>
      <c r="I11" s="103"/>
      <c r="J11" s="104"/>
    </row>
    <row r="12" spans="1:10" ht="24.75" customHeight="1" thickBot="1">
      <c r="A12" s="99"/>
      <c r="B12" s="113" t="s">
        <v>158</v>
      </c>
      <c r="C12" s="114" t="s">
        <v>159</v>
      </c>
      <c r="D12" s="121" t="s">
        <v>35</v>
      </c>
      <c r="E12" s="102" t="s">
        <v>213</v>
      </c>
      <c r="F12" s="202"/>
      <c r="G12" s="205"/>
      <c r="H12" s="119"/>
      <c r="I12" s="103"/>
      <c r="J12" s="104"/>
    </row>
    <row r="13" spans="2:10" ht="24.75" customHeight="1">
      <c r="B13" s="126"/>
      <c r="C13" s="127"/>
      <c r="D13" s="127"/>
      <c r="E13" s="94"/>
      <c r="F13" s="94"/>
      <c r="G13" s="119"/>
      <c r="H13" s="119"/>
      <c r="I13" s="103"/>
      <c r="J13" s="104"/>
    </row>
    <row r="14" spans="2:10" ht="24.75" customHeight="1">
      <c r="B14" s="208"/>
      <c r="C14" s="209"/>
      <c r="D14" s="209"/>
      <c r="E14" s="210"/>
      <c r="F14" s="210"/>
      <c r="G14" s="210"/>
      <c r="H14" s="210"/>
      <c r="I14" s="103"/>
      <c r="J14" s="104"/>
    </row>
    <row r="15" spans="2:10" ht="24.75" customHeight="1">
      <c r="B15" s="208"/>
      <c r="C15" s="211"/>
      <c r="D15" s="209"/>
      <c r="E15" s="210"/>
      <c r="F15" s="210"/>
      <c r="G15" s="210"/>
      <c r="H15" s="210"/>
      <c r="I15" s="103"/>
      <c r="J15" s="104"/>
    </row>
    <row r="16" spans="2:10" ht="24.75" customHeight="1">
      <c r="B16" s="208"/>
      <c r="C16" s="209"/>
      <c r="D16" s="209"/>
      <c r="E16" s="210"/>
      <c r="F16" s="210"/>
      <c r="G16" s="210"/>
      <c r="H16" s="210"/>
      <c r="I16" s="103"/>
      <c r="J16" s="104"/>
    </row>
    <row r="17" spans="2:10" ht="24.75" customHeight="1">
      <c r="B17" s="208"/>
      <c r="C17" s="209"/>
      <c r="D17" s="209"/>
      <c r="E17" s="212"/>
      <c r="F17" s="210"/>
      <c r="G17" s="210"/>
      <c r="H17" s="210"/>
      <c r="I17" s="103"/>
      <c r="J17" s="104"/>
    </row>
    <row r="18" spans="2:10" ht="24.75" customHeight="1">
      <c r="B18" s="208"/>
      <c r="C18" s="209"/>
      <c r="D18" s="209"/>
      <c r="E18" s="210"/>
      <c r="F18" s="210"/>
      <c r="G18" s="210"/>
      <c r="H18" s="210"/>
      <c r="I18" s="103"/>
      <c r="J18" s="104"/>
    </row>
    <row r="19" spans="2:10" ht="24.75" customHeight="1">
      <c r="B19" s="208"/>
      <c r="C19" s="211"/>
      <c r="D19" s="209"/>
      <c r="E19" s="210"/>
      <c r="F19" s="210"/>
      <c r="G19" s="210"/>
      <c r="H19" s="210"/>
      <c r="I19" s="103"/>
      <c r="J19" s="104"/>
    </row>
    <row r="20" spans="2:10" ht="24.75" customHeight="1">
      <c r="B20" s="208"/>
      <c r="C20" s="209"/>
      <c r="D20" s="209"/>
      <c r="E20" s="210"/>
      <c r="F20" s="210"/>
      <c r="G20" s="210"/>
      <c r="H20" s="210"/>
      <c r="I20" s="103"/>
      <c r="J20" s="104"/>
    </row>
    <row r="21" spans="2:10" ht="24.75" customHeight="1">
      <c r="B21" s="208"/>
      <c r="C21" s="209"/>
      <c r="D21" s="209"/>
      <c r="E21" s="210"/>
      <c r="F21" s="210"/>
      <c r="G21" s="210"/>
      <c r="H21" s="210"/>
      <c r="I21" s="118"/>
      <c r="J21" s="104"/>
    </row>
    <row r="22" spans="2:10" ht="24.75" customHeight="1">
      <c r="B22" s="213"/>
      <c r="C22" s="213"/>
      <c r="D22" s="213"/>
      <c r="E22" s="214"/>
      <c r="F22" s="94"/>
      <c r="G22" s="119"/>
      <c r="H22" s="119"/>
      <c r="I22" s="103"/>
      <c r="J22" s="104"/>
    </row>
    <row r="23" spans="2:10" ht="24.75" customHeight="1">
      <c r="B23" s="208"/>
      <c r="C23" s="209"/>
      <c r="D23" s="209"/>
      <c r="E23" s="119"/>
      <c r="F23" s="119"/>
      <c r="G23" s="119"/>
      <c r="H23" s="119"/>
      <c r="I23" s="103"/>
      <c r="J23" s="104"/>
    </row>
    <row r="24" spans="2:10" ht="24.75" customHeight="1">
      <c r="B24" s="208"/>
      <c r="C24" s="211"/>
      <c r="D24" s="209"/>
      <c r="E24" s="119"/>
      <c r="F24" s="119"/>
      <c r="G24" s="119"/>
      <c r="H24" s="119"/>
      <c r="I24" s="103"/>
      <c r="J24" s="104"/>
    </row>
    <row r="25" spans="2:10" ht="24.75" customHeight="1">
      <c r="B25" s="208"/>
      <c r="C25" s="209"/>
      <c r="D25" s="209"/>
      <c r="E25" s="119"/>
      <c r="F25" s="119"/>
      <c r="G25" s="119"/>
      <c r="H25" s="119"/>
      <c r="I25" s="103"/>
      <c r="J25" s="104"/>
    </row>
    <row r="26" spans="2:10" ht="24.75" customHeight="1">
      <c r="B26" s="208"/>
      <c r="C26" s="209"/>
      <c r="D26" s="209"/>
      <c r="E26" s="119"/>
      <c r="F26" s="119"/>
      <c r="G26" s="119"/>
      <c r="H26" s="119"/>
      <c r="I26" s="103"/>
      <c r="J26" s="104"/>
    </row>
    <row r="27" spans="2:10" ht="24.75" customHeight="1">
      <c r="B27" s="208"/>
      <c r="C27" s="209"/>
      <c r="D27" s="209"/>
      <c r="E27" s="119"/>
      <c r="F27" s="119"/>
      <c r="G27" s="119"/>
      <c r="H27" s="119"/>
      <c r="I27" s="103"/>
      <c r="J27" s="104"/>
    </row>
    <row r="28" spans="2:10" ht="24.75" customHeight="1">
      <c r="B28" s="208"/>
      <c r="C28" s="211"/>
      <c r="D28" s="209"/>
      <c r="E28" s="119"/>
      <c r="F28" s="119"/>
      <c r="G28" s="119"/>
      <c r="H28" s="119"/>
      <c r="I28" s="103"/>
      <c r="J28" s="104"/>
    </row>
    <row r="29" spans="2:10" ht="24.75" customHeight="1">
      <c r="B29" s="208"/>
      <c r="C29" s="209"/>
      <c r="D29" s="209"/>
      <c r="E29" s="119"/>
      <c r="F29" s="119"/>
      <c r="G29" s="119"/>
      <c r="H29" s="119"/>
      <c r="I29" s="103"/>
      <c r="J29" s="104"/>
    </row>
    <row r="30" spans="2:10" ht="24.75" customHeight="1">
      <c r="B30" s="208"/>
      <c r="C30" s="209"/>
      <c r="D30" s="209"/>
      <c r="E30" s="119"/>
      <c r="F30" s="119"/>
      <c r="G30" s="119"/>
      <c r="H30" s="119"/>
      <c r="I30" s="103"/>
      <c r="J30" s="104"/>
    </row>
    <row r="31" spans="2:10" ht="24.75" customHeight="1">
      <c r="B31" s="208"/>
      <c r="C31" s="209"/>
      <c r="D31" s="209"/>
      <c r="E31" s="119"/>
      <c r="F31" s="119"/>
      <c r="G31" s="119"/>
      <c r="H31" s="119"/>
      <c r="I31" s="103"/>
      <c r="J31" s="104"/>
    </row>
    <row r="32" spans="2:10" ht="24.75" customHeight="1">
      <c r="B32" s="208"/>
      <c r="C32" s="209"/>
      <c r="D32" s="209"/>
      <c r="E32" s="119"/>
      <c r="F32" s="119"/>
      <c r="G32" s="119"/>
      <c r="H32" s="119"/>
      <c r="I32" s="103"/>
      <c r="J32" s="104"/>
    </row>
    <row r="33" spans="2:10" ht="24.75" customHeight="1">
      <c r="B33" s="208"/>
      <c r="C33" s="211"/>
      <c r="D33" s="209"/>
      <c r="E33" s="119"/>
      <c r="F33" s="119"/>
      <c r="G33" s="119"/>
      <c r="H33" s="119"/>
      <c r="I33" s="103"/>
      <c r="J33" s="104"/>
    </row>
    <row r="34" spans="2:10" ht="24.75" customHeight="1">
      <c r="B34" s="208"/>
      <c r="C34" s="209"/>
      <c r="D34" s="209"/>
      <c r="E34" s="119"/>
      <c r="F34" s="119"/>
      <c r="G34" s="119"/>
      <c r="H34" s="119"/>
      <c r="I34" s="103"/>
      <c r="J34" s="104"/>
    </row>
    <row r="35" spans="2:10" ht="24.75" customHeight="1">
      <c r="B35" s="208"/>
      <c r="C35" s="209"/>
      <c r="D35" s="209"/>
      <c r="E35" s="119"/>
      <c r="F35" s="119"/>
      <c r="G35" s="119"/>
      <c r="H35" s="119"/>
      <c r="I35" s="103"/>
      <c r="J35" s="104"/>
    </row>
    <row r="36" spans="2:10" ht="24.75" customHeight="1">
      <c r="B36" s="208"/>
      <c r="C36" s="209"/>
      <c r="D36" s="209"/>
      <c r="E36" s="119"/>
      <c r="F36" s="119"/>
      <c r="G36" s="119"/>
      <c r="H36" s="119"/>
      <c r="I36" s="103"/>
      <c r="J36" s="104"/>
    </row>
    <row r="37" spans="2:10" ht="24.75" customHeight="1">
      <c r="B37" s="208"/>
      <c r="C37" s="211"/>
      <c r="D37" s="209"/>
      <c r="E37" s="119"/>
      <c r="F37" s="119"/>
      <c r="G37" s="119"/>
      <c r="H37" s="119"/>
      <c r="I37" s="103"/>
      <c r="J37" s="104"/>
    </row>
    <row r="38" spans="2:10" ht="24.75" customHeight="1">
      <c r="B38" s="215"/>
      <c r="C38" s="110"/>
      <c r="D38" s="110"/>
      <c r="E38" s="216"/>
      <c r="F38" s="119"/>
      <c r="G38" s="119"/>
      <c r="H38" s="119"/>
      <c r="I38" s="103"/>
      <c r="J38" s="104"/>
    </row>
    <row r="39" spans="2:10" ht="24.75" customHeight="1">
      <c r="B39" s="215"/>
      <c r="C39" s="110"/>
      <c r="D39" s="110"/>
      <c r="E39" s="217"/>
      <c r="F39" s="217"/>
      <c r="G39" s="217"/>
      <c r="H39" s="217"/>
      <c r="I39" s="103"/>
      <c r="J39" s="104"/>
    </row>
    <row r="40" spans="2:10" ht="24.75" customHeight="1">
      <c r="B40" s="90"/>
      <c r="C40" s="124"/>
      <c r="D40" s="124"/>
      <c r="E40" s="125"/>
      <c r="F40" s="125"/>
      <c r="G40" s="125"/>
      <c r="H40" s="125"/>
      <c r="I40" s="103"/>
      <c r="J40" s="104"/>
    </row>
    <row r="41" spans="3:26" ht="21" customHeight="1">
      <c r="C41" s="218" t="s">
        <v>132</v>
      </c>
      <c r="J41" s="219" t="s">
        <v>133</v>
      </c>
      <c r="K41" s="220"/>
      <c r="L41" s="220"/>
      <c r="M41" s="220"/>
      <c r="N41" s="220"/>
      <c r="O41" s="220"/>
      <c r="P41" s="220"/>
      <c r="Q41" s="220"/>
      <c r="R41" s="220"/>
      <c r="S41" s="219" t="s">
        <v>133</v>
      </c>
      <c r="T41" s="220"/>
      <c r="U41" s="220"/>
      <c r="V41" s="220"/>
      <c r="W41" s="220"/>
      <c r="X41" s="220"/>
      <c r="Y41" s="220"/>
      <c r="Z41" s="220"/>
    </row>
    <row r="42" spans="3:26" ht="21" customHeight="1">
      <c r="C42" s="221" t="str">
        <f>+IF(EXACT($E5,$B5),$C5,IF(EXACT($E5,$B6),$C6,"VIRHE!"))</f>
        <v>VIRHE!</v>
      </c>
      <c r="D42" s="221" t="str">
        <f>+IF($E5="","",IF(EXACT($E5,$B5),$D5,IF(EXACT($E5,$B6),$D6,"VIRHE!")))</f>
        <v>VIRHE!</v>
      </c>
      <c r="E42" s="222" t="s">
        <v>128</v>
      </c>
      <c r="F42" s="223" t="str">
        <f>+IF($E5="","",IF(EXACT($E5,$B6),$C5,IF(EXACT($E5,$B5),$C6,"VIRHE!")))</f>
        <v>VIRHE!</v>
      </c>
      <c r="G42" s="223" t="str">
        <f>+IF($E5="","",IF(EXACT($E5,$B6),$D5,IF(EXACT($E5,$B5),$D6,"VIRHE!")))</f>
        <v>VIRHE!</v>
      </c>
      <c r="H42" s="222" t="str">
        <f>+E6</f>
        <v>7,-6,12,10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3:26" ht="21" customHeight="1">
      <c r="C43" s="89" t="str">
        <f>+IF(EXACT($E7,$B7),$C7,IF(EXACT($E7,$B8),$C8,"VIRHE!"))</f>
        <v>VIRHE!</v>
      </c>
      <c r="D43" s="89" t="str">
        <f>+IF($E7="","",IF(EXACT($E7,$B7),$D7,IF(EXACT($E7,$B8),$D8,"VIRHE!")))</f>
        <v>VIRHE!</v>
      </c>
      <c r="E43" s="104" t="s">
        <v>128</v>
      </c>
      <c r="F43" s="224" t="str">
        <f>+IF($E7="","",IF(EXACT($E7,$B8),$C7,IF(EXACT($E7,$B7),$C8,"VIRHE!")))</f>
        <v>VIRHE!</v>
      </c>
      <c r="G43" s="224" t="str">
        <f>+IF($E7="","",IF(EXACT($E7,$B8),$D7,IF(EXACT($E7,$B7),$D8,"VIRHE!")))</f>
        <v>VIRHE!</v>
      </c>
      <c r="H43" s="104" t="str">
        <f>+E8</f>
        <v>-8,6,5,1</v>
      </c>
      <c r="J43" s="220" t="s">
        <v>85</v>
      </c>
      <c r="K43" s="220"/>
      <c r="L43" s="311">
        <f>+$D$3</f>
        <v>0</v>
      </c>
      <c r="M43" s="312"/>
      <c r="N43" s="312"/>
      <c r="O43" s="220"/>
      <c r="P43" s="220"/>
      <c r="Q43" s="220"/>
      <c r="R43" s="220"/>
      <c r="S43" s="220" t="s">
        <v>85</v>
      </c>
      <c r="T43" s="220"/>
      <c r="U43" s="311">
        <f>+$D$3</f>
        <v>0</v>
      </c>
      <c r="V43" s="312"/>
      <c r="W43" s="312"/>
      <c r="X43" s="220"/>
      <c r="Y43" s="220"/>
      <c r="Z43" s="220"/>
    </row>
    <row r="44" spans="3:26" ht="21" customHeight="1">
      <c r="C44" s="221" t="str">
        <f>+IF(EXACT($E9,$B9),$C9,IF(EXACT($E9,$B10),$C10,"VIRHE!"))</f>
        <v>VIRHE!</v>
      </c>
      <c r="D44" s="221" t="str">
        <f>+IF($E9="","",IF(EXACT($E9,$B9),$D9,IF(EXACT($E9,$B10),$D10,"VIRHE!")))</f>
        <v>VIRHE!</v>
      </c>
      <c r="E44" s="222" t="s">
        <v>128</v>
      </c>
      <c r="F44" s="223" t="str">
        <f>+IF($E9="","",IF(EXACT($E9,$B10),$C9,IF(EXACT($E9,$B9),$C10,"VIRHE!")))</f>
        <v>VIRHE!</v>
      </c>
      <c r="G44" s="223" t="str">
        <f>+IF($E9="","",IF(EXACT($E9,$B10),$D9,IF(EXACT($E9,$B9),$D10,"VIRHE!")))</f>
        <v>VIRHE!</v>
      </c>
      <c r="H44" s="222" t="str">
        <f>+E10</f>
        <v>w.o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3:26" ht="21" customHeight="1">
      <c r="C45" s="89" t="str">
        <f>+IF(EXACT($E11,$B11),$C11,IF(EXACT($E11,$B12),$C12,"VIRHE!"))</f>
        <v>VIRHE!</v>
      </c>
      <c r="D45" s="89" t="str">
        <f>+IF($E11="","",IF(EXACT($E11,$B11),$D11,IF(EXACT($E11,$B12),$D12,"VIRHE!")))</f>
        <v>VIRHE!</v>
      </c>
      <c r="E45" s="104" t="s">
        <v>128</v>
      </c>
      <c r="F45" s="224" t="str">
        <f>+IF($E11="","",IF(EXACT($E11,$B12),$C11,IF(EXACT($E11,$B11),$C12,"VIRHE!")))</f>
        <v>VIRHE!</v>
      </c>
      <c r="G45" s="224" t="str">
        <f>+IF($E11="","",IF(EXACT($E11,$B12),$D11,IF(EXACT($E11,$B11),$D12,"VIRHE!")))</f>
        <v>VIRHE!</v>
      </c>
      <c r="H45" s="104" t="str">
        <f>+E12</f>
        <v>2,6,8</v>
      </c>
      <c r="J45" s="220" t="s">
        <v>134</v>
      </c>
      <c r="K45" s="220"/>
      <c r="L45" s="313">
        <f>+$D$1</f>
      </c>
      <c r="M45" s="313"/>
      <c r="N45" s="313"/>
      <c r="O45" s="313"/>
      <c r="P45" s="313"/>
      <c r="Q45" s="220"/>
      <c r="R45" s="220"/>
      <c r="S45" s="220" t="s">
        <v>134</v>
      </c>
      <c r="T45" s="220"/>
      <c r="U45" s="313">
        <f>+$D$1</f>
      </c>
      <c r="V45" s="313"/>
      <c r="W45" s="313"/>
      <c r="X45" s="313"/>
      <c r="Y45" s="313"/>
      <c r="Z45" s="220"/>
    </row>
    <row r="46" spans="3:26" ht="21" customHeight="1">
      <c r="C46" s="225"/>
      <c r="D46" s="225"/>
      <c r="E46" s="226"/>
      <c r="F46" s="227"/>
      <c r="G46" s="227"/>
      <c r="H46" s="226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3:26" ht="21" customHeight="1">
      <c r="C47" s="218" t="s">
        <v>135</v>
      </c>
      <c r="F47" s="224"/>
      <c r="G47" s="224"/>
      <c r="J47" s="220" t="s">
        <v>136</v>
      </c>
      <c r="K47" s="220"/>
      <c r="L47" s="313">
        <f>+$D$2</f>
        <v>0</v>
      </c>
      <c r="M47" s="313"/>
      <c r="N47" s="228" t="s">
        <v>4</v>
      </c>
      <c r="O47" s="220"/>
      <c r="P47" s="229"/>
      <c r="Q47" s="220"/>
      <c r="R47" s="220"/>
      <c r="S47" s="220" t="s">
        <v>136</v>
      </c>
      <c r="T47" s="220"/>
      <c r="U47" s="313">
        <f>+$D$2</f>
        <v>0</v>
      </c>
      <c r="V47" s="313"/>
      <c r="W47" s="228" t="s">
        <v>4</v>
      </c>
      <c r="X47" s="220"/>
      <c r="Y47" s="230"/>
      <c r="Z47" s="220"/>
    </row>
    <row r="48" spans="3:26" ht="21" customHeight="1">
      <c r="C48" s="221" t="e">
        <f>VLOOKUP(F6,B5:C12,2)</f>
        <v>#N/A</v>
      </c>
      <c r="D48" s="221" t="e">
        <f>VLOOKUP(F6,B5:D12,3)</f>
        <v>#N/A</v>
      </c>
      <c r="E48" s="222" t="s">
        <v>128</v>
      </c>
      <c r="F48" s="223" t="e">
        <f>VLOOKUP(IF(F6=E5,E7,E5),B5:D12,2)</f>
        <v>#N/A</v>
      </c>
      <c r="G48" s="223" t="e">
        <f>VLOOKUP(IF(F6=E5,E7,E5),B5:D12,3)</f>
        <v>#N/A</v>
      </c>
      <c r="H48" s="222" t="str">
        <f>+F7</f>
        <v>2,9,-3,5</v>
      </c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3:26" ht="21" customHeight="1">
      <c r="C49" s="89" t="e">
        <f>VLOOKUP(F10,B5:D12,2)</f>
        <v>#N/A</v>
      </c>
      <c r="D49" s="89" t="e">
        <f>VLOOKUP(F10,B5:D12,3)</f>
        <v>#N/A</v>
      </c>
      <c r="E49" s="104" t="s">
        <v>128</v>
      </c>
      <c r="F49" s="224" t="e">
        <f>VLOOKUP(IF(F10=E9,E11,E9),B5:D12,2)</f>
        <v>#N/A</v>
      </c>
      <c r="G49" s="224" t="e">
        <f>VLOOKUP(IF(F10=E9,E11,E9),B6:D13,3)</f>
        <v>#N/A</v>
      </c>
      <c r="H49" s="104" t="str">
        <f>+F11</f>
        <v>3,6,8</v>
      </c>
      <c r="J49" s="313" t="str">
        <f>+C5</f>
        <v>Barry Robbins</v>
      </c>
      <c r="K49" s="313"/>
      <c r="L49" s="313"/>
      <c r="M49" s="313"/>
      <c r="N49" s="231" t="s">
        <v>128</v>
      </c>
      <c r="O49" s="232"/>
      <c r="P49" s="313" t="str">
        <f>+C6</f>
        <v>Pertti Virta</v>
      </c>
      <c r="Q49" s="313"/>
      <c r="R49" s="220"/>
      <c r="S49" s="313" t="str">
        <f>+C7</f>
        <v>Jyri Valtakoski</v>
      </c>
      <c r="T49" s="313"/>
      <c r="U49" s="313"/>
      <c r="V49" s="313"/>
      <c r="W49" s="231" t="s">
        <v>128</v>
      </c>
      <c r="X49" s="232"/>
      <c r="Y49" s="313" t="str">
        <f>+C8</f>
        <v>Kai Rantala</v>
      </c>
      <c r="Z49" s="313"/>
    </row>
    <row r="50" spans="3:26" ht="21" customHeight="1">
      <c r="C50" s="225"/>
      <c r="D50" s="225"/>
      <c r="E50" s="226"/>
      <c r="F50" s="227"/>
      <c r="G50" s="227"/>
      <c r="H50" s="226"/>
      <c r="J50" s="220" t="s">
        <v>8</v>
      </c>
      <c r="K50" s="220"/>
      <c r="L50" s="220"/>
      <c r="M50" s="220"/>
      <c r="N50" s="220"/>
      <c r="O50" s="220"/>
      <c r="P50" s="220" t="s">
        <v>8</v>
      </c>
      <c r="Q50" s="220"/>
      <c r="R50" s="220"/>
      <c r="S50" s="220" t="s">
        <v>8</v>
      </c>
      <c r="T50" s="220"/>
      <c r="U50" s="220"/>
      <c r="V50" s="220"/>
      <c r="W50" s="220"/>
      <c r="X50" s="220"/>
      <c r="Y50" s="220" t="s">
        <v>8</v>
      </c>
      <c r="Z50" s="220"/>
    </row>
    <row r="51" spans="3:26" ht="21" customHeight="1">
      <c r="C51" s="218" t="s">
        <v>137</v>
      </c>
      <c r="F51" s="224"/>
      <c r="G51" s="224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3:26" ht="21" customHeight="1">
      <c r="C52" s="221" t="e">
        <f>VLOOKUP(G8,B5:D12,2)</f>
        <v>#N/A</v>
      </c>
      <c r="D52" s="221" t="e">
        <f>VLOOKUP(G8,B5:D12,3)</f>
        <v>#N/A</v>
      </c>
      <c r="E52" s="222" t="s">
        <v>128</v>
      </c>
      <c r="F52" s="223" t="e">
        <f>VLOOKUP(IF(G8=F6,F10,F6),B5:D12,2)</f>
        <v>#N/A</v>
      </c>
      <c r="G52" s="223" t="e">
        <f>VLOOKUP(IF(G8=F6,F10,F6),B5:D12,3)</f>
        <v>#N/A</v>
      </c>
      <c r="H52" s="222" t="str">
        <f>+G9</f>
        <v>-7,9,-12,8,4</v>
      </c>
      <c r="J52" s="313" t="str">
        <f>+D5</f>
        <v>PuPy</v>
      </c>
      <c r="K52" s="313"/>
      <c r="L52" s="313"/>
      <c r="M52" s="313"/>
      <c r="N52" s="220"/>
      <c r="O52" s="220"/>
      <c r="P52" s="313" t="str">
        <f>+D6</f>
        <v>PT 75</v>
      </c>
      <c r="Q52" s="313"/>
      <c r="R52" s="220"/>
      <c r="S52" s="313" t="str">
        <f>+D7</f>
        <v>PT 75</v>
      </c>
      <c r="T52" s="313"/>
      <c r="U52" s="313"/>
      <c r="V52" s="313"/>
      <c r="W52" s="220"/>
      <c r="X52" s="220"/>
      <c r="Y52" s="313" t="str">
        <f>+D8</f>
        <v>JysRy</v>
      </c>
      <c r="Z52" s="313"/>
    </row>
    <row r="53" spans="6:26" ht="21" customHeight="1">
      <c r="F53" s="224"/>
      <c r="G53" s="224"/>
      <c r="J53" s="220" t="s">
        <v>0</v>
      </c>
      <c r="K53" s="220"/>
      <c r="L53" s="220"/>
      <c r="M53" s="220"/>
      <c r="N53" s="220"/>
      <c r="O53" s="220"/>
      <c r="P53" s="220" t="s">
        <v>0</v>
      </c>
      <c r="Q53" s="220"/>
      <c r="R53" s="220"/>
      <c r="S53" s="220" t="s">
        <v>0</v>
      </c>
      <c r="T53" s="220"/>
      <c r="U53" s="220"/>
      <c r="V53" s="220"/>
      <c r="W53" s="220"/>
      <c r="X53" s="220"/>
      <c r="Y53" s="220" t="s">
        <v>0</v>
      </c>
      <c r="Z53" s="220"/>
    </row>
    <row r="54" spans="3:26" ht="21" customHeight="1">
      <c r="C54" s="218" t="s">
        <v>138</v>
      </c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2:26" ht="21" customHeight="1">
      <c r="B55" s="104">
        <v>1</v>
      </c>
      <c r="C55" s="224" t="e">
        <f>VLOOKUP(G8,B5:D12,2)</f>
        <v>#N/A</v>
      </c>
      <c r="D55" s="224" t="e">
        <f>VLOOKUP(G8,B5:D12,3)</f>
        <v>#N/A</v>
      </c>
      <c r="E55" s="233" t="str">
        <f>+G9</f>
        <v>-7,9,-12,8,4</v>
      </c>
      <c r="J55" s="220" t="s">
        <v>113</v>
      </c>
      <c r="K55" s="229"/>
      <c r="L55" s="232" t="s">
        <v>139</v>
      </c>
      <c r="M55" s="229"/>
      <c r="N55" s="220"/>
      <c r="O55" s="220"/>
      <c r="P55" s="220"/>
      <c r="Q55" s="220"/>
      <c r="R55" s="220"/>
      <c r="S55" s="220" t="s">
        <v>113</v>
      </c>
      <c r="T55" s="229"/>
      <c r="U55" s="232" t="s">
        <v>139</v>
      </c>
      <c r="V55" s="229"/>
      <c r="W55" s="220"/>
      <c r="X55" s="220"/>
      <c r="Y55" s="220"/>
      <c r="Z55" s="220"/>
    </row>
    <row r="56" spans="2:26" ht="21" customHeight="1">
      <c r="B56" s="104">
        <v>2</v>
      </c>
      <c r="C56" s="224" t="e">
        <f>VLOOKUP(IF(G8=F6,F10,F6),B5:D12,2)</f>
        <v>#N/A</v>
      </c>
      <c r="D56" s="224" t="e">
        <f>VLOOKUP(IF(G8=F6,F10,F6),B5:D12,3)</f>
        <v>#N/A</v>
      </c>
      <c r="F56" s="224"/>
      <c r="G56" s="224"/>
      <c r="J56" s="220" t="s">
        <v>114</v>
      </c>
      <c r="K56" s="234"/>
      <c r="L56" s="232" t="s">
        <v>139</v>
      </c>
      <c r="M56" s="234"/>
      <c r="N56" s="220"/>
      <c r="O56" s="220"/>
      <c r="P56" s="313"/>
      <c r="Q56" s="313"/>
      <c r="R56" s="220"/>
      <c r="S56" s="220" t="s">
        <v>114</v>
      </c>
      <c r="T56" s="234"/>
      <c r="U56" s="232" t="s">
        <v>139</v>
      </c>
      <c r="V56" s="234"/>
      <c r="W56" s="220"/>
      <c r="X56" s="220"/>
      <c r="Y56" s="313"/>
      <c r="Z56" s="313"/>
    </row>
    <row r="57" spans="2:26" ht="21" customHeight="1">
      <c r="B57" s="104">
        <v>3</v>
      </c>
      <c r="C57" s="224" t="e">
        <f>VLOOKUP(IF(F6=E5,E7,E5),B5:D12,2)</f>
        <v>#N/A</v>
      </c>
      <c r="D57" s="224" t="e">
        <f>VLOOKUP(IF(F6=E5,E7,E5),B5:D12,3)</f>
        <v>#N/A</v>
      </c>
      <c r="F57" s="224"/>
      <c r="G57" s="224"/>
      <c r="J57" s="220" t="s">
        <v>115</v>
      </c>
      <c r="K57" s="234"/>
      <c r="L57" s="232" t="s">
        <v>139</v>
      </c>
      <c r="M57" s="234"/>
      <c r="N57" s="220"/>
      <c r="O57" s="220"/>
      <c r="P57" s="220" t="s">
        <v>140</v>
      </c>
      <c r="Q57" s="220"/>
      <c r="R57" s="220"/>
      <c r="S57" s="220" t="s">
        <v>115</v>
      </c>
      <c r="T57" s="234"/>
      <c r="U57" s="232" t="s">
        <v>139</v>
      </c>
      <c r="V57" s="234"/>
      <c r="W57" s="220"/>
      <c r="X57" s="220"/>
      <c r="Y57" s="220" t="s">
        <v>140</v>
      </c>
      <c r="Z57" s="220"/>
    </row>
    <row r="58" spans="2:26" ht="21" customHeight="1">
      <c r="B58" s="104">
        <v>3</v>
      </c>
      <c r="C58" s="224" t="e">
        <f>VLOOKUP(IF(F10=E9,E11,E9),B5:D12,2)</f>
        <v>#N/A</v>
      </c>
      <c r="D58" s="224" t="e">
        <f>VLOOKUP(IF(F10=E9,E11,E9),B6:D13,3)</f>
        <v>#N/A</v>
      </c>
      <c r="F58" s="224"/>
      <c r="G58" s="224"/>
      <c r="J58" s="220" t="s">
        <v>141</v>
      </c>
      <c r="K58" s="234"/>
      <c r="L58" s="232" t="s">
        <v>139</v>
      </c>
      <c r="M58" s="234"/>
      <c r="N58" s="220"/>
      <c r="O58" s="220"/>
      <c r="P58" s="220"/>
      <c r="Q58" s="220"/>
      <c r="R58" s="220"/>
      <c r="S58" s="220" t="s">
        <v>141</v>
      </c>
      <c r="T58" s="234"/>
      <c r="U58" s="232" t="s">
        <v>139</v>
      </c>
      <c r="V58" s="234"/>
      <c r="W58" s="220"/>
      <c r="X58" s="220"/>
      <c r="Y58" s="220"/>
      <c r="Z58" s="220"/>
    </row>
    <row r="59" spans="10:26" ht="21" customHeight="1">
      <c r="J59" s="220" t="s">
        <v>117</v>
      </c>
      <c r="K59" s="234"/>
      <c r="L59" s="232" t="s">
        <v>139</v>
      </c>
      <c r="M59" s="234"/>
      <c r="N59" s="220"/>
      <c r="O59" s="220"/>
      <c r="P59" s="313"/>
      <c r="Q59" s="313"/>
      <c r="R59" s="220"/>
      <c r="S59" s="220" t="s">
        <v>117</v>
      </c>
      <c r="T59" s="234"/>
      <c r="U59" s="232" t="s">
        <v>139</v>
      </c>
      <c r="V59" s="234"/>
      <c r="W59" s="220"/>
      <c r="X59" s="220"/>
      <c r="Y59" s="313"/>
      <c r="Z59" s="313"/>
    </row>
    <row r="60" spans="10:26" ht="21" customHeight="1">
      <c r="J60" s="220" t="s">
        <v>142</v>
      </c>
      <c r="K60" s="234"/>
      <c r="L60" s="232" t="s">
        <v>139</v>
      </c>
      <c r="M60" s="234"/>
      <c r="N60" s="220"/>
      <c r="O60" s="220"/>
      <c r="P60" s="220" t="s">
        <v>143</v>
      </c>
      <c r="Q60" s="220"/>
      <c r="R60" s="220"/>
      <c r="S60" s="220" t="s">
        <v>142</v>
      </c>
      <c r="T60" s="234"/>
      <c r="U60" s="232" t="s">
        <v>139</v>
      </c>
      <c r="V60" s="234"/>
      <c r="W60" s="220"/>
      <c r="X60" s="220"/>
      <c r="Y60" s="220" t="s">
        <v>143</v>
      </c>
      <c r="Z60" s="220"/>
    </row>
    <row r="61" spans="10:26" ht="21" customHeight="1">
      <c r="J61" s="220" t="s">
        <v>144</v>
      </c>
      <c r="K61" s="234"/>
      <c r="L61" s="232" t="s">
        <v>139</v>
      </c>
      <c r="M61" s="234"/>
      <c r="N61" s="220"/>
      <c r="O61" s="220"/>
      <c r="P61" s="220"/>
      <c r="Q61" s="220"/>
      <c r="R61" s="220"/>
      <c r="S61" s="220" t="s">
        <v>144</v>
      </c>
      <c r="T61" s="234"/>
      <c r="U61" s="232" t="s">
        <v>139</v>
      </c>
      <c r="V61" s="234"/>
      <c r="W61" s="220"/>
      <c r="X61" s="220"/>
      <c r="Y61" s="220"/>
      <c r="Z61" s="220"/>
    </row>
    <row r="62" spans="10:26" ht="21" customHeight="1">
      <c r="J62" s="220" t="s">
        <v>145</v>
      </c>
      <c r="K62" s="234"/>
      <c r="L62" s="232" t="s">
        <v>139</v>
      </c>
      <c r="M62" s="234"/>
      <c r="N62" s="220"/>
      <c r="O62" s="220"/>
      <c r="P62" s="313"/>
      <c r="Q62" s="313"/>
      <c r="R62" s="220"/>
      <c r="S62" s="220" t="s">
        <v>145</v>
      </c>
      <c r="T62" s="234"/>
      <c r="U62" s="232" t="s">
        <v>139</v>
      </c>
      <c r="V62" s="234"/>
      <c r="W62" s="220"/>
      <c r="X62" s="220"/>
      <c r="Y62" s="313"/>
      <c r="Z62" s="313"/>
    </row>
    <row r="63" spans="6:26" ht="21" customHeight="1">
      <c r="F63" s="224"/>
      <c r="G63" s="224"/>
      <c r="J63" s="220" t="s">
        <v>146</v>
      </c>
      <c r="K63" s="234"/>
      <c r="L63" s="232" t="s">
        <v>139</v>
      </c>
      <c r="M63" s="234"/>
      <c r="N63" s="220"/>
      <c r="O63" s="220"/>
      <c r="P63" s="220" t="s">
        <v>147</v>
      </c>
      <c r="Q63" s="220"/>
      <c r="R63" s="220"/>
      <c r="S63" s="220" t="s">
        <v>146</v>
      </c>
      <c r="T63" s="234"/>
      <c r="U63" s="232" t="s">
        <v>139</v>
      </c>
      <c r="V63" s="234"/>
      <c r="W63" s="220"/>
      <c r="X63" s="220"/>
      <c r="Y63" s="220" t="s">
        <v>147</v>
      </c>
      <c r="Z63" s="220"/>
    </row>
    <row r="64" spans="6:26" ht="21" customHeight="1">
      <c r="F64" s="224"/>
      <c r="G64" s="224"/>
      <c r="J64" s="220"/>
      <c r="K64" s="220"/>
      <c r="L64" s="232"/>
      <c r="M64" s="220"/>
      <c r="N64" s="220"/>
      <c r="O64" s="220"/>
      <c r="P64" s="220"/>
      <c r="Q64" s="220"/>
      <c r="R64" s="220"/>
      <c r="S64" s="220"/>
      <c r="T64" s="220"/>
      <c r="U64" s="232"/>
      <c r="V64" s="220"/>
      <c r="W64" s="220"/>
      <c r="X64" s="220"/>
      <c r="Y64" s="220"/>
      <c r="Z64" s="220"/>
    </row>
    <row r="65" spans="6:26" ht="21" customHeight="1">
      <c r="F65" s="224"/>
      <c r="G65" s="224"/>
      <c r="J65" s="235"/>
      <c r="K65" s="235"/>
      <c r="L65" s="235"/>
      <c r="M65" s="235"/>
      <c r="N65" s="235"/>
      <c r="O65" s="235"/>
      <c r="P65" s="235"/>
      <c r="Q65" s="235"/>
      <c r="R65" s="220"/>
      <c r="S65" s="235"/>
      <c r="T65" s="235"/>
      <c r="U65" s="235"/>
      <c r="V65" s="235"/>
      <c r="W65" s="235"/>
      <c r="X65" s="235"/>
      <c r="Y65" s="235"/>
      <c r="Z65" s="235"/>
    </row>
    <row r="66" spans="10:26" ht="21" customHeight="1">
      <c r="J66" s="219" t="s">
        <v>133</v>
      </c>
      <c r="K66" s="220"/>
      <c r="L66" s="220"/>
      <c r="M66" s="220"/>
      <c r="N66" s="220"/>
      <c r="O66" s="220"/>
      <c r="P66" s="220"/>
      <c r="Q66" s="220"/>
      <c r="R66" s="220"/>
      <c r="S66" s="219" t="s">
        <v>133</v>
      </c>
      <c r="T66" s="220"/>
      <c r="U66" s="220"/>
      <c r="V66" s="220"/>
      <c r="W66" s="220"/>
      <c r="X66" s="220"/>
      <c r="Y66" s="220"/>
      <c r="Z66" s="220"/>
    </row>
    <row r="67" spans="10:26" ht="21" customHeight="1"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10:26" ht="21" customHeight="1">
      <c r="J68" s="220" t="s">
        <v>85</v>
      </c>
      <c r="K68" s="220"/>
      <c r="L68" s="311">
        <f>+$D$3</f>
        <v>0</v>
      </c>
      <c r="M68" s="312"/>
      <c r="N68" s="312"/>
      <c r="O68" s="220"/>
      <c r="P68" s="220"/>
      <c r="Q68" s="220"/>
      <c r="R68" s="220"/>
      <c r="S68" s="220" t="s">
        <v>85</v>
      </c>
      <c r="T68" s="220"/>
      <c r="U68" s="311">
        <f>+$D$3</f>
        <v>0</v>
      </c>
      <c r="V68" s="312"/>
      <c r="W68" s="312"/>
      <c r="X68" s="220"/>
      <c r="Y68" s="220"/>
      <c r="Z68" s="220"/>
    </row>
    <row r="69" spans="10:26" ht="21" customHeight="1"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0:26" ht="21" customHeight="1">
      <c r="J70" s="220" t="s">
        <v>134</v>
      </c>
      <c r="K70" s="220"/>
      <c r="L70" s="313">
        <f>+$D$1</f>
      </c>
      <c r="M70" s="313"/>
      <c r="N70" s="313"/>
      <c r="O70" s="313"/>
      <c r="P70" s="313"/>
      <c r="Q70" s="220"/>
      <c r="R70" s="220"/>
      <c r="S70" s="220" t="s">
        <v>134</v>
      </c>
      <c r="T70" s="220"/>
      <c r="U70" s="313">
        <f>+$D$1</f>
      </c>
      <c r="V70" s="313"/>
      <c r="W70" s="313"/>
      <c r="X70" s="313"/>
      <c r="Y70" s="313"/>
      <c r="Z70" s="220"/>
    </row>
    <row r="71" spans="10:26" ht="21" customHeight="1"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10:26" ht="21" customHeight="1">
      <c r="J72" s="220" t="s">
        <v>136</v>
      </c>
      <c r="K72" s="220"/>
      <c r="L72" s="313">
        <f>+$D$2</f>
        <v>0</v>
      </c>
      <c r="M72" s="313"/>
      <c r="N72" s="228" t="s">
        <v>4</v>
      </c>
      <c r="O72" s="220"/>
      <c r="P72" s="229"/>
      <c r="Q72" s="220"/>
      <c r="R72" s="220"/>
      <c r="S72" s="220" t="s">
        <v>136</v>
      </c>
      <c r="T72" s="220"/>
      <c r="U72" s="313">
        <f>+$D$2</f>
        <v>0</v>
      </c>
      <c r="V72" s="313"/>
      <c r="W72" s="228" t="s">
        <v>4</v>
      </c>
      <c r="X72" s="220"/>
      <c r="Y72" s="230"/>
      <c r="Z72" s="220"/>
    </row>
    <row r="73" spans="10:26" ht="21" customHeight="1"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0:26" ht="21" customHeight="1">
      <c r="J74" s="313" t="str">
        <f>+C9</f>
        <v>Kari Hämäläinen</v>
      </c>
      <c r="K74" s="313"/>
      <c r="L74" s="313"/>
      <c r="M74" s="313"/>
      <c r="N74" s="231" t="s">
        <v>128</v>
      </c>
      <c r="O74" s="232"/>
      <c r="P74" s="313" t="str">
        <f>+C10</f>
        <v>Yrjö Kerttula</v>
      </c>
      <c r="Q74" s="313"/>
      <c r="R74" s="220"/>
      <c r="S74" s="313" t="str">
        <f>+C11</f>
        <v>Jorma Myllärinen</v>
      </c>
      <c r="T74" s="313"/>
      <c r="U74" s="313"/>
      <c r="V74" s="313"/>
      <c r="W74" s="231" t="s">
        <v>128</v>
      </c>
      <c r="X74" s="232"/>
      <c r="Y74" s="313" t="str">
        <f>+C12</f>
        <v>Veikko Holm</v>
      </c>
      <c r="Z74" s="313"/>
    </row>
    <row r="75" spans="10:26" ht="21" customHeight="1">
      <c r="J75" s="220" t="s">
        <v>8</v>
      </c>
      <c r="K75" s="220"/>
      <c r="L75" s="220"/>
      <c r="M75" s="220"/>
      <c r="N75" s="220"/>
      <c r="O75" s="220"/>
      <c r="P75" s="220" t="s">
        <v>8</v>
      </c>
      <c r="Q75" s="220"/>
      <c r="R75" s="220"/>
      <c r="S75" s="220" t="s">
        <v>8</v>
      </c>
      <c r="T75" s="220"/>
      <c r="U75" s="220"/>
      <c r="V75" s="220"/>
      <c r="W75" s="220"/>
      <c r="X75" s="220"/>
      <c r="Y75" s="220" t="s">
        <v>8</v>
      </c>
      <c r="Z75" s="220"/>
    </row>
    <row r="76" spans="10:26" ht="21" customHeight="1"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10:26" ht="21" customHeight="1">
      <c r="J77" s="313" t="str">
        <f>+D9</f>
        <v>PT-2000</v>
      </c>
      <c r="K77" s="313"/>
      <c r="L77" s="313"/>
      <c r="M77" s="313"/>
      <c r="N77" s="220"/>
      <c r="O77" s="220"/>
      <c r="P77" s="313" t="str">
        <f>+D10</f>
        <v>PT 75</v>
      </c>
      <c r="Q77" s="313"/>
      <c r="R77" s="220"/>
      <c r="S77" s="313" t="str">
        <f>+D11</f>
        <v>Ballong</v>
      </c>
      <c r="T77" s="313"/>
      <c r="U77" s="313"/>
      <c r="V77" s="313"/>
      <c r="W77" s="220"/>
      <c r="X77" s="220"/>
      <c r="Y77" s="313" t="str">
        <f>+D12</f>
        <v>PT 75</v>
      </c>
      <c r="Z77" s="313"/>
    </row>
    <row r="78" spans="10:26" ht="21" customHeight="1">
      <c r="J78" s="220" t="s">
        <v>0</v>
      </c>
      <c r="K78" s="220"/>
      <c r="L78" s="220"/>
      <c r="M78" s="220"/>
      <c r="N78" s="220"/>
      <c r="O78" s="220"/>
      <c r="P78" s="220" t="s">
        <v>0</v>
      </c>
      <c r="Q78" s="220"/>
      <c r="R78" s="220"/>
      <c r="S78" s="220" t="s">
        <v>0</v>
      </c>
      <c r="T78" s="220"/>
      <c r="U78" s="220"/>
      <c r="V78" s="220"/>
      <c r="W78" s="220"/>
      <c r="X78" s="220"/>
      <c r="Y78" s="220" t="s">
        <v>0</v>
      </c>
      <c r="Z78" s="220"/>
    </row>
    <row r="79" spans="10:26" ht="21" customHeight="1"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spans="10:26" ht="21" customHeight="1">
      <c r="J80" s="220" t="s">
        <v>113</v>
      </c>
      <c r="K80" s="229"/>
      <c r="L80" s="232" t="s">
        <v>139</v>
      </c>
      <c r="M80" s="229"/>
      <c r="N80" s="220"/>
      <c r="O80" s="220"/>
      <c r="P80" s="220"/>
      <c r="Q80" s="220"/>
      <c r="R80" s="220"/>
      <c r="S80" s="220" t="s">
        <v>113</v>
      </c>
      <c r="T80" s="229"/>
      <c r="U80" s="232" t="s">
        <v>139</v>
      </c>
      <c r="V80" s="229"/>
      <c r="W80" s="220"/>
      <c r="X80" s="220"/>
      <c r="Y80" s="220"/>
      <c r="Z80" s="220"/>
    </row>
    <row r="81" spans="10:26" ht="21" customHeight="1">
      <c r="J81" s="220" t="s">
        <v>114</v>
      </c>
      <c r="K81" s="234"/>
      <c r="L81" s="232" t="s">
        <v>139</v>
      </c>
      <c r="M81" s="234"/>
      <c r="N81" s="220"/>
      <c r="O81" s="220"/>
      <c r="P81" s="313"/>
      <c r="Q81" s="313"/>
      <c r="R81" s="220"/>
      <c r="S81" s="220" t="s">
        <v>114</v>
      </c>
      <c r="T81" s="234"/>
      <c r="U81" s="232" t="s">
        <v>139</v>
      </c>
      <c r="V81" s="234"/>
      <c r="W81" s="220"/>
      <c r="X81" s="220"/>
      <c r="Y81" s="313"/>
      <c r="Z81" s="313"/>
    </row>
    <row r="82" spans="10:26" ht="21" customHeight="1">
      <c r="J82" s="220" t="s">
        <v>115</v>
      </c>
      <c r="K82" s="234"/>
      <c r="L82" s="232" t="s">
        <v>139</v>
      </c>
      <c r="M82" s="234"/>
      <c r="N82" s="220"/>
      <c r="O82" s="220"/>
      <c r="P82" s="220" t="s">
        <v>140</v>
      </c>
      <c r="Q82" s="220"/>
      <c r="R82" s="220"/>
      <c r="S82" s="220" t="s">
        <v>115</v>
      </c>
      <c r="T82" s="234"/>
      <c r="U82" s="232" t="s">
        <v>139</v>
      </c>
      <c r="V82" s="234"/>
      <c r="W82" s="220"/>
      <c r="X82" s="220"/>
      <c r="Y82" s="220" t="s">
        <v>140</v>
      </c>
      <c r="Z82" s="220"/>
    </row>
    <row r="83" spans="10:26" ht="21" customHeight="1">
      <c r="J83" s="220" t="s">
        <v>141</v>
      </c>
      <c r="K83" s="234"/>
      <c r="L83" s="232" t="s">
        <v>139</v>
      </c>
      <c r="M83" s="234"/>
      <c r="N83" s="220"/>
      <c r="O83" s="220"/>
      <c r="P83" s="220"/>
      <c r="Q83" s="220"/>
      <c r="R83" s="220"/>
      <c r="S83" s="220" t="s">
        <v>141</v>
      </c>
      <c r="T83" s="234"/>
      <c r="U83" s="232" t="s">
        <v>139</v>
      </c>
      <c r="V83" s="234"/>
      <c r="W83" s="220"/>
      <c r="X83" s="220"/>
      <c r="Y83" s="220"/>
      <c r="Z83" s="220"/>
    </row>
    <row r="84" spans="10:26" ht="21" customHeight="1">
      <c r="J84" s="220" t="s">
        <v>117</v>
      </c>
      <c r="K84" s="234"/>
      <c r="L84" s="232" t="s">
        <v>139</v>
      </c>
      <c r="M84" s="234"/>
      <c r="N84" s="220"/>
      <c r="O84" s="220"/>
      <c r="P84" s="313"/>
      <c r="Q84" s="313"/>
      <c r="R84" s="220"/>
      <c r="S84" s="220" t="s">
        <v>117</v>
      </c>
      <c r="T84" s="234"/>
      <c r="U84" s="232" t="s">
        <v>139</v>
      </c>
      <c r="V84" s="234"/>
      <c r="W84" s="220"/>
      <c r="X84" s="220"/>
      <c r="Y84" s="313"/>
      <c r="Z84" s="313"/>
    </row>
    <row r="85" spans="10:26" ht="21" customHeight="1">
      <c r="J85" s="220" t="s">
        <v>142</v>
      </c>
      <c r="K85" s="234"/>
      <c r="L85" s="232" t="s">
        <v>139</v>
      </c>
      <c r="M85" s="234"/>
      <c r="N85" s="220"/>
      <c r="O85" s="220"/>
      <c r="P85" s="220" t="s">
        <v>143</v>
      </c>
      <c r="Q85" s="220"/>
      <c r="R85" s="220"/>
      <c r="S85" s="220" t="s">
        <v>142</v>
      </c>
      <c r="T85" s="234"/>
      <c r="U85" s="232" t="s">
        <v>139</v>
      </c>
      <c r="V85" s="234"/>
      <c r="W85" s="220"/>
      <c r="X85" s="220"/>
      <c r="Y85" s="220" t="s">
        <v>143</v>
      </c>
      <c r="Z85" s="220"/>
    </row>
    <row r="86" spans="10:26" ht="21" customHeight="1">
      <c r="J86" s="220" t="s">
        <v>144</v>
      </c>
      <c r="K86" s="234"/>
      <c r="L86" s="232" t="s">
        <v>139</v>
      </c>
      <c r="M86" s="234"/>
      <c r="N86" s="220"/>
      <c r="O86" s="220"/>
      <c r="P86" s="220"/>
      <c r="Q86" s="220"/>
      <c r="R86" s="220"/>
      <c r="S86" s="220" t="s">
        <v>144</v>
      </c>
      <c r="T86" s="234"/>
      <c r="U86" s="232" t="s">
        <v>139</v>
      </c>
      <c r="V86" s="234"/>
      <c r="W86" s="220"/>
      <c r="X86" s="220"/>
      <c r="Y86" s="220"/>
      <c r="Z86" s="220"/>
    </row>
    <row r="87" spans="10:26" ht="21" customHeight="1">
      <c r="J87" s="220" t="s">
        <v>145</v>
      </c>
      <c r="K87" s="234"/>
      <c r="L87" s="232" t="s">
        <v>139</v>
      </c>
      <c r="M87" s="234"/>
      <c r="N87" s="220"/>
      <c r="O87" s="220"/>
      <c r="P87" s="313"/>
      <c r="Q87" s="313"/>
      <c r="R87" s="220"/>
      <c r="S87" s="220" t="s">
        <v>145</v>
      </c>
      <c r="T87" s="234"/>
      <c r="U87" s="232" t="s">
        <v>139</v>
      </c>
      <c r="V87" s="234"/>
      <c r="W87" s="220"/>
      <c r="X87" s="220"/>
      <c r="Y87" s="313"/>
      <c r="Z87" s="313"/>
    </row>
    <row r="88" spans="10:26" ht="21" customHeight="1">
      <c r="J88" s="220" t="s">
        <v>146</v>
      </c>
      <c r="K88" s="234"/>
      <c r="L88" s="232" t="s">
        <v>139</v>
      </c>
      <c r="M88" s="234"/>
      <c r="N88" s="220"/>
      <c r="O88" s="220"/>
      <c r="P88" s="220" t="s">
        <v>147</v>
      </c>
      <c r="Q88" s="220"/>
      <c r="R88" s="220"/>
      <c r="S88" s="220" t="s">
        <v>146</v>
      </c>
      <c r="T88" s="234"/>
      <c r="U88" s="232" t="s">
        <v>139</v>
      </c>
      <c r="V88" s="234"/>
      <c r="W88" s="220"/>
      <c r="X88" s="220"/>
      <c r="Y88" s="220" t="s">
        <v>147</v>
      </c>
      <c r="Z88" s="220"/>
    </row>
    <row r="89" spans="10:26" ht="21" customHeight="1"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spans="10:26" ht="21" customHeight="1">
      <c r="J90" s="235"/>
      <c r="K90" s="235"/>
      <c r="L90" s="235"/>
      <c r="M90" s="235"/>
      <c r="N90" s="235"/>
      <c r="O90" s="235"/>
      <c r="P90" s="235"/>
      <c r="Q90" s="235"/>
      <c r="R90" s="220"/>
      <c r="S90" s="235"/>
      <c r="T90" s="235"/>
      <c r="U90" s="235"/>
      <c r="V90" s="235"/>
      <c r="W90" s="235"/>
      <c r="X90" s="235"/>
      <c r="Y90" s="235"/>
      <c r="Z90" s="235"/>
    </row>
  </sheetData>
  <mergeCells count="43">
    <mergeCell ref="L43:N43"/>
    <mergeCell ref="U43:W43"/>
    <mergeCell ref="L45:P45"/>
    <mergeCell ref="U45:Y45"/>
    <mergeCell ref="L47:M47"/>
    <mergeCell ref="U47:V47"/>
    <mergeCell ref="J49:M49"/>
    <mergeCell ref="P49:Q49"/>
    <mergeCell ref="S49:V49"/>
    <mergeCell ref="Y49:Z49"/>
    <mergeCell ref="J52:M52"/>
    <mergeCell ref="P52:Q52"/>
    <mergeCell ref="S52:V52"/>
    <mergeCell ref="Y52:Z52"/>
    <mergeCell ref="P56:Q56"/>
    <mergeCell ref="Y56:Z56"/>
    <mergeCell ref="P59:Q59"/>
    <mergeCell ref="Y59:Z59"/>
    <mergeCell ref="P62:Q62"/>
    <mergeCell ref="Y62:Z62"/>
    <mergeCell ref="L68:N68"/>
    <mergeCell ref="U68:W68"/>
    <mergeCell ref="L70:P70"/>
    <mergeCell ref="U70:Y70"/>
    <mergeCell ref="L72:M72"/>
    <mergeCell ref="U72:V72"/>
    <mergeCell ref="P77:Q77"/>
    <mergeCell ref="S77:V77"/>
    <mergeCell ref="Y77:Z77"/>
    <mergeCell ref="J74:M74"/>
    <mergeCell ref="P74:Q74"/>
    <mergeCell ref="S74:V74"/>
    <mergeCell ref="Y74:Z74"/>
    <mergeCell ref="D1:F1"/>
    <mergeCell ref="P87:Q87"/>
    <mergeCell ref="Y87:Z87"/>
    <mergeCell ref="D3:E3"/>
    <mergeCell ref="D2:E2"/>
    <mergeCell ref="P81:Q81"/>
    <mergeCell ref="Y81:Z81"/>
    <mergeCell ref="P84:Q84"/>
    <mergeCell ref="Y84:Z84"/>
    <mergeCell ref="J77:M77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2"/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21">
    <pageSetUpPr fitToPage="1"/>
  </sheetPr>
  <dimension ref="A1:AH52"/>
  <sheetViews>
    <sheetView showGridLines="0" zoomScale="75" zoomScaleNormal="75" workbookViewId="0" topLeftCell="A1">
      <selection activeCell="L40" sqref="L40"/>
    </sheetView>
  </sheetViews>
  <sheetFormatPr defaultColWidth="8.88671875" defaultRowHeight="19.5" customHeight="1"/>
  <cols>
    <col min="1" max="1" width="4.3359375" style="133" customWidth="1"/>
    <col min="2" max="2" width="3.3359375" style="199" customWidth="1"/>
    <col min="3" max="3" width="20.77734375" style="133" customWidth="1"/>
    <col min="4" max="4" width="8.77734375" style="133" customWidth="1"/>
    <col min="5" max="5" width="5.21484375" style="199" customWidth="1"/>
    <col min="6" max="6" width="5.88671875" style="199" customWidth="1"/>
    <col min="7" max="7" width="6.3359375" style="199" customWidth="1"/>
    <col min="8" max="8" width="5.4453125" style="199" customWidth="1"/>
    <col min="9" max="9" width="7.21484375" style="133" customWidth="1"/>
    <col min="10" max="10" width="7.88671875" style="133" customWidth="1"/>
    <col min="11" max="11" width="9.10546875" style="133" customWidth="1"/>
    <col min="12" max="12" width="20.21484375" style="133" customWidth="1"/>
    <col min="13" max="13" width="7.88671875" style="133" customWidth="1"/>
    <col min="14" max="14" width="7.4453125" style="133" customWidth="1"/>
    <col min="15" max="15" width="7.3359375" style="133" hidden="1" customWidth="1"/>
    <col min="16" max="20" width="7.4453125" style="133" hidden="1" customWidth="1"/>
    <col min="21" max="16384" width="7.4453125" style="133" customWidth="1"/>
  </cols>
  <sheetData>
    <row r="1" spans="2:16" ht="19.5" customHeight="1">
      <c r="B1" s="134"/>
      <c r="C1" s="135" t="s">
        <v>46</v>
      </c>
      <c r="D1" s="320" t="s">
        <v>55</v>
      </c>
      <c r="E1" s="321"/>
      <c r="F1" s="315"/>
      <c r="G1" s="315"/>
      <c r="H1" s="315"/>
      <c r="I1" s="136"/>
      <c r="J1" s="136"/>
      <c r="K1" s="136"/>
      <c r="L1" s="136"/>
      <c r="M1" s="136"/>
      <c r="N1" s="136"/>
      <c r="O1" s="136"/>
      <c r="P1" s="136"/>
    </row>
    <row r="2" spans="2:16" ht="19.5" customHeight="1">
      <c r="B2" s="137"/>
      <c r="C2" s="138" t="s">
        <v>2</v>
      </c>
      <c r="D2" s="331" t="s">
        <v>83</v>
      </c>
      <c r="E2" s="332"/>
      <c r="F2" s="139"/>
      <c r="G2" s="139"/>
      <c r="H2" s="139"/>
      <c r="I2" s="140"/>
      <c r="J2" s="136"/>
      <c r="K2" s="136"/>
      <c r="L2" s="136"/>
      <c r="M2" s="136"/>
      <c r="N2" s="136"/>
      <c r="O2" s="136"/>
      <c r="P2" s="136"/>
    </row>
    <row r="3" spans="2:16" ht="19.5" customHeight="1">
      <c r="B3" s="137"/>
      <c r="C3" s="138" t="s">
        <v>47</v>
      </c>
      <c r="D3" s="333">
        <v>39173</v>
      </c>
      <c r="E3" s="317"/>
      <c r="F3" s="141"/>
      <c r="G3" s="141"/>
      <c r="H3" s="141"/>
      <c r="I3" s="140"/>
      <c r="J3" s="136"/>
      <c r="K3" s="136"/>
      <c r="L3" s="136"/>
      <c r="M3" s="136"/>
      <c r="N3" s="136"/>
      <c r="O3" s="136"/>
      <c r="P3" s="136"/>
    </row>
    <row r="4" spans="2:16" ht="19.5" customHeight="1">
      <c r="B4" s="137"/>
      <c r="C4" s="138"/>
      <c r="D4" s="142"/>
      <c r="E4" s="141"/>
      <c r="F4" s="141"/>
      <c r="G4" s="141"/>
      <c r="H4" s="141"/>
      <c r="I4" s="140"/>
      <c r="J4" s="136"/>
      <c r="K4" s="136"/>
      <c r="L4" s="136"/>
      <c r="M4" s="136"/>
      <c r="N4" s="136"/>
      <c r="O4" s="136"/>
      <c r="P4" s="136"/>
    </row>
    <row r="5" spans="2:16" ht="19.5" customHeight="1">
      <c r="B5" s="137"/>
      <c r="C5" s="138"/>
      <c r="D5" s="142"/>
      <c r="E5" s="141"/>
      <c r="F5" s="141"/>
      <c r="G5" s="141"/>
      <c r="H5" s="141"/>
      <c r="I5" s="140"/>
      <c r="J5" s="136"/>
      <c r="K5" s="136"/>
      <c r="L5" s="136"/>
      <c r="M5" s="136"/>
      <c r="N5" s="136"/>
      <c r="O5" s="136"/>
      <c r="P5" s="136"/>
    </row>
    <row r="6" spans="2:16" ht="19.5" customHeight="1" thickBot="1">
      <c r="B6" s="143" t="s">
        <v>195</v>
      </c>
      <c r="C6" s="138"/>
      <c r="D6" s="142"/>
      <c r="E6" s="141"/>
      <c r="F6" s="141"/>
      <c r="G6" s="141"/>
      <c r="H6" s="141"/>
      <c r="I6" s="140"/>
      <c r="J6" s="136"/>
      <c r="K6" s="136"/>
      <c r="L6" s="136"/>
      <c r="M6" s="136"/>
      <c r="N6" s="136"/>
      <c r="O6" s="136"/>
      <c r="P6" s="136"/>
    </row>
    <row r="7" spans="2:15" ht="24.75" customHeight="1" thickBot="1">
      <c r="B7" s="144"/>
      <c r="C7" s="145" t="s">
        <v>8</v>
      </c>
      <c r="D7" s="145" t="s">
        <v>0</v>
      </c>
      <c r="E7" s="146">
        <v>1</v>
      </c>
      <c r="F7" s="146">
        <v>2</v>
      </c>
      <c r="G7" s="146">
        <v>3</v>
      </c>
      <c r="H7" s="146">
        <v>4</v>
      </c>
      <c r="I7" s="146">
        <v>5</v>
      </c>
      <c r="J7" s="147" t="s">
        <v>26</v>
      </c>
      <c r="K7" s="147" t="s">
        <v>112</v>
      </c>
      <c r="L7" s="148" t="s">
        <v>16</v>
      </c>
      <c r="M7" s="136"/>
      <c r="N7" s="136"/>
      <c r="O7" s="136"/>
    </row>
    <row r="8" spans="1:15" ht="24.75" customHeight="1">
      <c r="A8" s="99"/>
      <c r="B8" s="149">
        <v>1</v>
      </c>
      <c r="C8" s="150" t="s">
        <v>111</v>
      </c>
      <c r="D8" s="151" t="s">
        <v>19</v>
      </c>
      <c r="E8" s="152"/>
      <c r="F8" s="153"/>
      <c r="G8" s="153"/>
      <c r="H8" s="153"/>
      <c r="I8" s="153"/>
      <c r="J8" s="154"/>
      <c r="K8" s="155">
        <v>4</v>
      </c>
      <c r="L8" s="156">
        <v>1</v>
      </c>
      <c r="M8" s="136"/>
      <c r="N8" s="157"/>
      <c r="O8" s="158"/>
    </row>
    <row r="9" spans="1:15" ht="24.75" customHeight="1" thickBot="1">
      <c r="A9" s="99"/>
      <c r="B9" s="159">
        <v>2</v>
      </c>
      <c r="C9" s="160" t="s">
        <v>74</v>
      </c>
      <c r="D9" s="161" t="s">
        <v>69</v>
      </c>
      <c r="E9" s="162"/>
      <c r="F9" s="163"/>
      <c r="G9" s="164"/>
      <c r="H9" s="164"/>
      <c r="I9" s="164"/>
      <c r="J9" s="165"/>
      <c r="K9" s="166">
        <v>3</v>
      </c>
      <c r="L9" s="167">
        <v>2</v>
      </c>
      <c r="M9" s="136"/>
      <c r="N9" s="157"/>
      <c r="O9" s="158"/>
    </row>
    <row r="10" spans="1:15" ht="24.75" customHeight="1">
      <c r="A10" s="99"/>
      <c r="B10" s="149">
        <v>3</v>
      </c>
      <c r="C10" s="150" t="s">
        <v>106</v>
      </c>
      <c r="D10" s="151" t="s">
        <v>69</v>
      </c>
      <c r="E10" s="168"/>
      <c r="F10" s="164"/>
      <c r="G10" s="163"/>
      <c r="H10" s="164"/>
      <c r="I10" s="169"/>
      <c r="J10" s="165"/>
      <c r="K10" s="170">
        <v>2</v>
      </c>
      <c r="L10" s="167">
        <v>3</v>
      </c>
      <c r="M10" s="136"/>
      <c r="N10" s="157"/>
      <c r="O10" s="171"/>
    </row>
    <row r="11" spans="1:15" ht="24.75" customHeight="1" thickBot="1">
      <c r="A11" s="99"/>
      <c r="B11" s="159">
        <v>4</v>
      </c>
      <c r="C11" s="160" t="s">
        <v>103</v>
      </c>
      <c r="D11" s="161" t="s">
        <v>35</v>
      </c>
      <c r="E11" s="168"/>
      <c r="F11" s="164"/>
      <c r="G11" s="164"/>
      <c r="H11" s="163"/>
      <c r="I11" s="169"/>
      <c r="J11" s="165"/>
      <c r="K11" s="170">
        <v>0</v>
      </c>
      <c r="L11" s="167">
        <v>5</v>
      </c>
      <c r="M11" s="136"/>
      <c r="N11" s="157"/>
      <c r="O11" s="171"/>
    </row>
    <row r="12" spans="1:15" ht="24.75" customHeight="1" thickBot="1">
      <c r="A12" s="99"/>
      <c r="B12" s="149">
        <v>5</v>
      </c>
      <c r="C12" s="150" t="s">
        <v>78</v>
      </c>
      <c r="D12" s="151" t="s">
        <v>19</v>
      </c>
      <c r="E12" s="168"/>
      <c r="F12" s="164"/>
      <c r="G12" s="164"/>
      <c r="H12" s="164"/>
      <c r="I12" s="172"/>
      <c r="J12" s="165"/>
      <c r="K12" s="170">
        <v>1</v>
      </c>
      <c r="L12" s="167">
        <v>4</v>
      </c>
      <c r="M12" s="136"/>
      <c r="N12" s="157"/>
      <c r="O12" s="171"/>
    </row>
    <row r="13" spans="2:16" ht="24.75" customHeight="1">
      <c r="B13" s="173"/>
      <c r="C13" s="174"/>
      <c r="D13" s="174"/>
      <c r="E13" s="141"/>
      <c r="F13" s="141"/>
      <c r="G13" s="175"/>
      <c r="H13" s="175"/>
      <c r="I13" s="176"/>
      <c r="J13" s="137"/>
      <c r="K13" s="136"/>
      <c r="L13" s="136"/>
      <c r="M13" s="136"/>
      <c r="N13" s="136"/>
      <c r="O13" s="136"/>
      <c r="P13" s="136"/>
    </row>
    <row r="14" spans="2:16" ht="24.75" customHeight="1">
      <c r="B14" s="177"/>
      <c r="C14" s="178"/>
      <c r="D14" s="178"/>
      <c r="E14" s="141" t="s">
        <v>66</v>
      </c>
      <c r="F14" s="141"/>
      <c r="G14" s="175"/>
      <c r="H14" s="175"/>
      <c r="I14" s="176"/>
      <c r="J14" s="263"/>
      <c r="K14" s="264"/>
      <c r="L14" s="264"/>
      <c r="M14" s="264"/>
      <c r="N14" s="264"/>
      <c r="O14" s="136"/>
      <c r="P14" s="136"/>
    </row>
    <row r="15" spans="2:20" ht="24.75" customHeight="1">
      <c r="B15" s="179" t="s">
        <v>118</v>
      </c>
      <c r="C15" s="180" t="str">
        <f>+C8</f>
        <v>Miikka O`Connor</v>
      </c>
      <c r="D15" s="181" t="str">
        <f>+D8</f>
        <v>MBF</v>
      </c>
      <c r="E15" s="182">
        <v>3</v>
      </c>
      <c r="F15" s="324" t="str">
        <f>+C12</f>
        <v>Sofia Engman</v>
      </c>
      <c r="G15" s="329"/>
      <c r="H15" s="329"/>
      <c r="I15" s="180" t="str">
        <f>+D12</f>
        <v>MBF</v>
      </c>
      <c r="J15" s="269" t="s">
        <v>11</v>
      </c>
      <c r="K15" s="269" t="s">
        <v>12</v>
      </c>
      <c r="L15" s="269" t="s">
        <v>231</v>
      </c>
      <c r="M15" s="269"/>
      <c r="N15" s="184"/>
      <c r="O15" s="185">
        <f aca="true" t="shared" si="0" ref="O15:O24">IF(ISTEXT(J15),IF(VALUE(SUBSTITUTE(LEFT(J15,2),"-",",0"))&gt;VALUE(SUBSTITUTE(RIGHT(J15,2),"-","")),1,0.1),0.01)</f>
        <v>0.1</v>
      </c>
      <c r="P15" s="185">
        <f aca="true" t="shared" si="1" ref="P15:P24">IF(ISTEXT(K15),IF(VALUE(SUBSTITUTE(LEFT(K15,2),"-",",0"))&gt;VALUE(SUBSTITUTE(RIGHT(K15,2),"-","")),1,0.1),0.01)</f>
        <v>0.1</v>
      </c>
      <c r="Q15" s="185">
        <f aca="true" t="shared" si="2" ref="Q15:Q24">IF(ISTEXT(L15),IF(VALUE(SUBSTITUTE(LEFT(L15,2),"-",",0"))&gt;VALUE(SUBSTITUTE(RIGHT(L15,2),"-","")),1,0.1),0.01)</f>
        <v>0.1</v>
      </c>
      <c r="R15" s="185">
        <f aca="true" t="shared" si="3" ref="R15:R24">IF(ISTEXT(M15),IF(VALUE(SUBSTITUTE(LEFT(M15,2),"-",",0"))&gt;VALUE(SUBSTITUTE(RIGHT(M15,2),"-","")),1,0.1),0.01)</f>
        <v>0.01</v>
      </c>
      <c r="S15" s="185">
        <f aca="true" t="shared" si="4" ref="S15:S24">IF(ISTEXT(N15),IF(VALUE(SUBSTITUTE(LEFT(N15,2),"-",",0"))&gt;VALUE(SUBSTITUTE(RIGHT(N15,2),"-","")),1,0.1),0.01)</f>
        <v>0.01</v>
      </c>
      <c r="T15" s="186" t="str">
        <f aca="true" t="shared" si="5" ref="T15:T24">LEFT(REPLACE(SUM(O15:S15),2,1,"-"),3)</f>
        <v>0-3</v>
      </c>
    </row>
    <row r="16" spans="2:20" ht="24.75" customHeight="1">
      <c r="B16" s="187" t="s">
        <v>119</v>
      </c>
      <c r="C16" s="188" t="str">
        <f>+C9</f>
        <v>Jancarlo Rodriguez</v>
      </c>
      <c r="D16" s="189" t="str">
        <f>+D9</f>
        <v>Por-83</v>
      </c>
      <c r="E16" s="137">
        <v>1</v>
      </c>
      <c r="F16" s="326" t="str">
        <f>+C11</f>
        <v>Kasperi Mattila</v>
      </c>
      <c r="G16" s="330"/>
      <c r="H16" s="330"/>
      <c r="I16" s="188" t="str">
        <f>+D11</f>
        <v>PT 75</v>
      </c>
      <c r="J16" s="269" t="s">
        <v>10</v>
      </c>
      <c r="K16" s="269" t="s">
        <v>10</v>
      </c>
      <c r="L16" s="269" t="s">
        <v>10</v>
      </c>
      <c r="M16" s="269"/>
      <c r="N16" s="184"/>
      <c r="O16" s="185">
        <f t="shared" si="0"/>
        <v>0.1</v>
      </c>
      <c r="P16" s="185">
        <f t="shared" si="1"/>
        <v>0.1</v>
      </c>
      <c r="Q16" s="185">
        <f t="shared" si="2"/>
        <v>0.1</v>
      </c>
      <c r="R16" s="185">
        <f t="shared" si="3"/>
        <v>0.01</v>
      </c>
      <c r="S16" s="185">
        <f t="shared" si="4"/>
        <v>0.01</v>
      </c>
      <c r="T16" s="186" t="str">
        <f t="shared" si="5"/>
        <v>0-3</v>
      </c>
    </row>
    <row r="17" spans="2:20" ht="24.75" customHeight="1">
      <c r="B17" s="179" t="s">
        <v>120</v>
      </c>
      <c r="C17" s="180" t="str">
        <f>+C8</f>
        <v>Miikka O`Connor</v>
      </c>
      <c r="D17" s="181" t="str">
        <f>+D8</f>
        <v>MBF</v>
      </c>
      <c r="E17" s="182">
        <v>2</v>
      </c>
      <c r="F17" s="324" t="str">
        <f>+C11</f>
        <v>Kasperi Mattila</v>
      </c>
      <c r="G17" s="329"/>
      <c r="H17" s="329"/>
      <c r="I17" s="180" t="str">
        <f>+D11</f>
        <v>PT 75</v>
      </c>
      <c r="J17" s="269" t="s">
        <v>232</v>
      </c>
      <c r="K17" s="269" t="s">
        <v>9</v>
      </c>
      <c r="L17" s="269" t="s">
        <v>12</v>
      </c>
      <c r="M17" s="269"/>
      <c r="N17" s="184"/>
      <c r="O17" s="185">
        <f t="shared" si="0"/>
        <v>0.1</v>
      </c>
      <c r="P17" s="185">
        <f t="shared" si="1"/>
        <v>0.1</v>
      </c>
      <c r="Q17" s="185">
        <f t="shared" si="2"/>
        <v>0.1</v>
      </c>
      <c r="R17" s="185">
        <f t="shared" si="3"/>
        <v>0.01</v>
      </c>
      <c r="S17" s="185">
        <f t="shared" si="4"/>
        <v>0.01</v>
      </c>
      <c r="T17" s="186" t="str">
        <f t="shared" si="5"/>
        <v>0-3</v>
      </c>
    </row>
    <row r="18" spans="2:20" ht="24.75" customHeight="1">
      <c r="B18" s="187" t="s">
        <v>121</v>
      </c>
      <c r="C18" s="188" t="str">
        <f>+C10</f>
        <v>Konsta Kähtävä</v>
      </c>
      <c r="D18" s="189" t="str">
        <f>+D10</f>
        <v>Por-83</v>
      </c>
      <c r="E18" s="137">
        <v>4</v>
      </c>
      <c r="F18" s="326" t="str">
        <f>+C12</f>
        <v>Sofia Engman</v>
      </c>
      <c r="G18" s="330"/>
      <c r="H18" s="330"/>
      <c r="I18" s="188" t="str">
        <f>+D12</f>
        <v>MBF</v>
      </c>
      <c r="J18" s="269" t="s">
        <v>233</v>
      </c>
      <c r="K18" s="269" t="s">
        <v>234</v>
      </c>
      <c r="L18" s="269" t="s">
        <v>233</v>
      </c>
      <c r="M18" s="269"/>
      <c r="N18" s="184"/>
      <c r="O18" s="185">
        <f t="shared" si="0"/>
        <v>0.1</v>
      </c>
      <c r="P18" s="185">
        <f t="shared" si="1"/>
        <v>0.1</v>
      </c>
      <c r="Q18" s="185">
        <f t="shared" si="2"/>
        <v>0.1</v>
      </c>
      <c r="R18" s="185">
        <f t="shared" si="3"/>
        <v>0.01</v>
      </c>
      <c r="S18" s="185">
        <f t="shared" si="4"/>
        <v>0.01</v>
      </c>
      <c r="T18" s="186" t="str">
        <f t="shared" si="5"/>
        <v>0-3</v>
      </c>
    </row>
    <row r="19" spans="2:20" ht="24.75" customHeight="1">
      <c r="B19" s="179" t="s">
        <v>122</v>
      </c>
      <c r="C19" s="180" t="str">
        <f>+C8</f>
        <v>Miikka O`Connor</v>
      </c>
      <c r="D19" s="181" t="str">
        <f>+D8</f>
        <v>MBF</v>
      </c>
      <c r="E19" s="182">
        <v>5</v>
      </c>
      <c r="F19" s="324" t="str">
        <f>+C10</f>
        <v>Konsta Kähtävä</v>
      </c>
      <c r="G19" s="329"/>
      <c r="H19" s="329"/>
      <c r="I19" s="180" t="str">
        <f>+D10</f>
        <v>Por-83</v>
      </c>
      <c r="J19" s="269" t="s">
        <v>231</v>
      </c>
      <c r="K19" s="269" t="s">
        <v>235</v>
      </c>
      <c r="L19" s="269" t="s">
        <v>234</v>
      </c>
      <c r="M19" s="269"/>
      <c r="N19" s="184"/>
      <c r="O19" s="185">
        <f t="shared" si="0"/>
        <v>0.1</v>
      </c>
      <c r="P19" s="185">
        <f t="shared" si="1"/>
        <v>0.1</v>
      </c>
      <c r="Q19" s="185">
        <f t="shared" si="2"/>
        <v>0.1</v>
      </c>
      <c r="R19" s="185">
        <f t="shared" si="3"/>
        <v>0.01</v>
      </c>
      <c r="S19" s="185">
        <f t="shared" si="4"/>
        <v>0.01</v>
      </c>
      <c r="T19" s="186" t="str">
        <f t="shared" si="5"/>
        <v>0-3</v>
      </c>
    </row>
    <row r="20" spans="2:20" ht="24.75" customHeight="1">
      <c r="B20" s="190" t="s">
        <v>123</v>
      </c>
      <c r="C20" s="191" t="str">
        <f>+C9</f>
        <v>Jancarlo Rodriguez</v>
      </c>
      <c r="D20" s="192" t="str">
        <f>+D9</f>
        <v>Por-83</v>
      </c>
      <c r="E20" s="193">
        <v>1</v>
      </c>
      <c r="F20" s="328" t="str">
        <f>+C12</f>
        <v>Sofia Engman</v>
      </c>
      <c r="G20" s="330"/>
      <c r="H20" s="330"/>
      <c r="I20" s="191" t="str">
        <f>+D12</f>
        <v>MBF</v>
      </c>
      <c r="J20" s="269" t="s">
        <v>233</v>
      </c>
      <c r="K20" s="269" t="s">
        <v>235</v>
      </c>
      <c r="L20" s="269" t="s">
        <v>11</v>
      </c>
      <c r="M20" s="269"/>
      <c r="N20" s="184"/>
      <c r="O20" s="185">
        <f t="shared" si="0"/>
        <v>0.1</v>
      </c>
      <c r="P20" s="185">
        <f t="shared" si="1"/>
        <v>0.1</v>
      </c>
      <c r="Q20" s="185">
        <f t="shared" si="2"/>
        <v>0.1</v>
      </c>
      <c r="R20" s="185">
        <f t="shared" si="3"/>
        <v>0.01</v>
      </c>
      <c r="S20" s="185">
        <f t="shared" si="4"/>
        <v>0.01</v>
      </c>
      <c r="T20" s="186" t="str">
        <f t="shared" si="5"/>
        <v>0-3</v>
      </c>
    </row>
    <row r="21" spans="2:20" ht="24.75" customHeight="1">
      <c r="B21" s="179" t="s">
        <v>124</v>
      </c>
      <c r="C21" s="180" t="str">
        <f>+C9</f>
        <v>Jancarlo Rodriguez</v>
      </c>
      <c r="D21" s="181" t="str">
        <f>+D9</f>
        <v>Por-83</v>
      </c>
      <c r="E21" s="182">
        <v>4</v>
      </c>
      <c r="F21" s="324" t="str">
        <f>+C10</f>
        <v>Konsta Kähtävä</v>
      </c>
      <c r="G21" s="329"/>
      <c r="H21" s="329"/>
      <c r="I21" s="180" t="str">
        <f>+D10</f>
        <v>Por-83</v>
      </c>
      <c r="J21" s="269" t="s">
        <v>12</v>
      </c>
      <c r="K21" s="269" t="s">
        <v>11</v>
      </c>
      <c r="L21" s="269" t="s">
        <v>10</v>
      </c>
      <c r="M21" s="269"/>
      <c r="N21" s="184"/>
      <c r="O21" s="185">
        <f t="shared" si="0"/>
        <v>0.1</v>
      </c>
      <c r="P21" s="185">
        <f t="shared" si="1"/>
        <v>0.1</v>
      </c>
      <c r="Q21" s="185">
        <f t="shared" si="2"/>
        <v>0.1</v>
      </c>
      <c r="R21" s="185">
        <f t="shared" si="3"/>
        <v>0.01</v>
      </c>
      <c r="S21" s="185">
        <f t="shared" si="4"/>
        <v>0.01</v>
      </c>
      <c r="T21" s="186" t="str">
        <f t="shared" si="5"/>
        <v>0-3</v>
      </c>
    </row>
    <row r="22" spans="2:20" ht="24.75" customHeight="1">
      <c r="B22" s="187" t="s">
        <v>125</v>
      </c>
      <c r="C22" s="188" t="str">
        <f>+C11</f>
        <v>Kasperi Mattila</v>
      </c>
      <c r="D22" s="189" t="str">
        <f>+D11</f>
        <v>PT 75</v>
      </c>
      <c r="E22" s="137">
        <v>3</v>
      </c>
      <c r="F22" s="326" t="str">
        <f>+C12</f>
        <v>Sofia Engman</v>
      </c>
      <c r="G22" s="330"/>
      <c r="H22" s="330"/>
      <c r="I22" s="188" t="str">
        <f>+D12</f>
        <v>MBF</v>
      </c>
      <c r="J22" s="269" t="s">
        <v>236</v>
      </c>
      <c r="K22" s="269" t="s">
        <v>237</v>
      </c>
      <c r="L22" s="269" t="s">
        <v>238</v>
      </c>
      <c r="M22" s="269"/>
      <c r="N22" s="184"/>
      <c r="O22" s="185">
        <f t="shared" si="0"/>
        <v>0.1</v>
      </c>
      <c r="P22" s="185">
        <f t="shared" si="1"/>
        <v>0.1</v>
      </c>
      <c r="Q22" s="185">
        <f t="shared" si="2"/>
        <v>0.1</v>
      </c>
      <c r="R22" s="185">
        <f t="shared" si="3"/>
        <v>0.01</v>
      </c>
      <c r="S22" s="185">
        <f t="shared" si="4"/>
        <v>0.01</v>
      </c>
      <c r="T22" s="186" t="str">
        <f t="shared" si="5"/>
        <v>0-3</v>
      </c>
    </row>
    <row r="23" spans="2:20" ht="24.75" customHeight="1">
      <c r="B23" s="179" t="s">
        <v>126</v>
      </c>
      <c r="C23" s="180" t="str">
        <f>+C8</f>
        <v>Miikka O`Connor</v>
      </c>
      <c r="D23" s="181" t="str">
        <f>+D8</f>
        <v>MBF</v>
      </c>
      <c r="E23" s="182">
        <v>5</v>
      </c>
      <c r="F23" s="324" t="str">
        <f>+C9</f>
        <v>Jancarlo Rodriguez</v>
      </c>
      <c r="G23" s="329"/>
      <c r="H23" s="329"/>
      <c r="I23" s="180" t="str">
        <f>+D9</f>
        <v>Por-83</v>
      </c>
      <c r="J23" s="269" t="s">
        <v>231</v>
      </c>
      <c r="K23" s="269" t="s">
        <v>235</v>
      </c>
      <c r="L23" s="269" t="s">
        <v>239</v>
      </c>
      <c r="M23" s="269"/>
      <c r="N23" s="184"/>
      <c r="O23" s="185">
        <f t="shared" si="0"/>
        <v>0.1</v>
      </c>
      <c r="P23" s="185">
        <f t="shared" si="1"/>
        <v>0.1</v>
      </c>
      <c r="Q23" s="185">
        <f t="shared" si="2"/>
        <v>0.1</v>
      </c>
      <c r="R23" s="185">
        <f t="shared" si="3"/>
        <v>0.01</v>
      </c>
      <c r="S23" s="185">
        <f t="shared" si="4"/>
        <v>0.01</v>
      </c>
      <c r="T23" s="186" t="str">
        <f t="shared" si="5"/>
        <v>0-3</v>
      </c>
    </row>
    <row r="24" spans="2:20" ht="24.75" customHeight="1">
      <c r="B24" s="187" t="s">
        <v>127</v>
      </c>
      <c r="C24" s="188" t="str">
        <f>+C10</f>
        <v>Konsta Kähtävä</v>
      </c>
      <c r="D24" s="189" t="str">
        <f>+D10</f>
        <v>Por-83</v>
      </c>
      <c r="E24" s="137">
        <v>2</v>
      </c>
      <c r="F24" s="326" t="str">
        <f>+C11</f>
        <v>Kasperi Mattila</v>
      </c>
      <c r="G24" s="330"/>
      <c r="H24" s="330"/>
      <c r="I24" s="188" t="str">
        <f>+D11</f>
        <v>PT 75</v>
      </c>
      <c r="J24" s="269" t="s">
        <v>240</v>
      </c>
      <c r="K24" s="269" t="s">
        <v>241</v>
      </c>
      <c r="L24" s="269" t="s">
        <v>242</v>
      </c>
      <c r="M24" s="269" t="s">
        <v>234</v>
      </c>
      <c r="N24" s="184"/>
      <c r="O24" s="185">
        <f t="shared" si="0"/>
        <v>0.1</v>
      </c>
      <c r="P24" s="185">
        <f t="shared" si="1"/>
        <v>0.1</v>
      </c>
      <c r="Q24" s="185">
        <f t="shared" si="2"/>
        <v>0.1</v>
      </c>
      <c r="R24" s="185">
        <f t="shared" si="3"/>
        <v>0.1</v>
      </c>
      <c r="S24" s="185">
        <f t="shared" si="4"/>
        <v>0.01</v>
      </c>
      <c r="T24" s="186" t="str">
        <f t="shared" si="5"/>
        <v>0-4</v>
      </c>
    </row>
    <row r="25" spans="2:34" ht="24.75" customHeight="1" thickBot="1">
      <c r="B25" s="171"/>
      <c r="C25" s="194"/>
      <c r="D25" s="194"/>
      <c r="E25" s="195"/>
      <c r="F25" s="196"/>
      <c r="G25" s="196"/>
      <c r="H25" s="196"/>
      <c r="I25" s="196"/>
      <c r="J25" s="197"/>
      <c r="K25" s="171"/>
      <c r="L25" s="171"/>
      <c r="M25" s="171"/>
      <c r="N25" s="171"/>
      <c r="O25" s="171"/>
      <c r="P25" s="171"/>
      <c r="Q25" s="198"/>
      <c r="V25" s="143"/>
      <c r="W25" s="138"/>
      <c r="X25" s="142"/>
      <c r="Y25" s="141"/>
      <c r="Z25" s="141"/>
      <c r="AA25" s="141"/>
      <c r="AB25" s="141"/>
      <c r="AC25" s="140"/>
      <c r="AD25" s="136"/>
      <c r="AE25" s="136"/>
      <c r="AF25" s="136"/>
      <c r="AG25" s="136"/>
      <c r="AH25" s="136"/>
    </row>
    <row r="26" spans="22:34" ht="19.5" customHeight="1" thickBot="1">
      <c r="V26" s="144"/>
      <c r="W26" s="145"/>
      <c r="X26" s="145"/>
      <c r="Y26" s="146"/>
      <c r="Z26" s="146"/>
      <c r="AA26" s="146"/>
      <c r="AB26" s="146"/>
      <c r="AC26" s="146"/>
      <c r="AD26" s="147"/>
      <c r="AE26" s="147"/>
      <c r="AF26" s="148"/>
      <c r="AG26" s="136"/>
      <c r="AH26" s="136"/>
    </row>
    <row r="27" spans="21:34" ht="19.5" customHeight="1">
      <c r="U27" s="99"/>
      <c r="V27" s="149"/>
      <c r="W27" s="150"/>
      <c r="X27" s="151"/>
      <c r="Y27" s="152"/>
      <c r="Z27" s="153"/>
      <c r="AA27" s="153"/>
      <c r="AB27" s="153"/>
      <c r="AC27" s="153"/>
      <c r="AD27" s="154"/>
      <c r="AE27" s="155"/>
      <c r="AF27" s="156"/>
      <c r="AG27" s="136"/>
      <c r="AH27" s="157"/>
    </row>
    <row r="28" spans="21:34" ht="19.5" customHeight="1" thickBot="1">
      <c r="U28" s="99"/>
      <c r="V28" s="159"/>
      <c r="W28" s="160"/>
      <c r="X28" s="161"/>
      <c r="Y28" s="162"/>
      <c r="Z28" s="163"/>
      <c r="AA28" s="164"/>
      <c r="AB28" s="164"/>
      <c r="AC28" s="164"/>
      <c r="AD28" s="165"/>
      <c r="AE28" s="166"/>
      <c r="AF28" s="167"/>
      <c r="AG28" s="136"/>
      <c r="AH28" s="157"/>
    </row>
    <row r="29" spans="21:34" ht="19.5" customHeight="1">
      <c r="U29" s="99"/>
      <c r="V29" s="149"/>
      <c r="W29" s="150"/>
      <c r="X29" s="151"/>
      <c r="Y29" s="168"/>
      <c r="Z29" s="164"/>
      <c r="AA29" s="163"/>
      <c r="AB29" s="164"/>
      <c r="AC29" s="169"/>
      <c r="AD29" s="165"/>
      <c r="AE29" s="170"/>
      <c r="AF29" s="167"/>
      <c r="AG29" s="136"/>
      <c r="AH29" s="157"/>
    </row>
    <row r="30" spans="21:34" ht="19.5" customHeight="1" thickBot="1">
      <c r="U30" s="99"/>
      <c r="V30" s="159"/>
      <c r="W30" s="160"/>
      <c r="X30" s="161"/>
      <c r="Y30" s="168"/>
      <c r="Z30" s="164"/>
      <c r="AA30" s="164"/>
      <c r="AB30" s="163"/>
      <c r="AC30" s="169"/>
      <c r="AD30" s="165"/>
      <c r="AE30" s="170"/>
      <c r="AF30" s="167"/>
      <c r="AG30" s="136"/>
      <c r="AH30" s="157"/>
    </row>
    <row r="31" spans="21:34" ht="19.5" customHeight="1" thickBot="1">
      <c r="U31" s="99"/>
      <c r="V31" s="149"/>
      <c r="W31" s="150"/>
      <c r="X31" s="151"/>
      <c r="Y31" s="168"/>
      <c r="Z31" s="164"/>
      <c r="AA31" s="164"/>
      <c r="AB31" s="164"/>
      <c r="AC31" s="172"/>
      <c r="AD31" s="165"/>
      <c r="AE31" s="170"/>
      <c r="AF31" s="167"/>
      <c r="AG31" s="136"/>
      <c r="AH31" s="157"/>
    </row>
    <row r="32" spans="22:34" ht="19.5" customHeight="1">
      <c r="V32" s="173"/>
      <c r="W32" s="174"/>
      <c r="X32" s="174"/>
      <c r="Y32" s="141"/>
      <c r="Z32" s="141"/>
      <c r="AA32" s="175"/>
      <c r="AB32" s="175"/>
      <c r="AC32" s="176"/>
      <c r="AD32" s="137"/>
      <c r="AE32" s="136"/>
      <c r="AF32" s="136"/>
      <c r="AG32" s="136"/>
      <c r="AH32" s="136"/>
    </row>
    <row r="33" spans="2:34" ht="19.5" customHeight="1" thickBot="1">
      <c r="B33" s="143" t="s">
        <v>196</v>
      </c>
      <c r="C33" s="138"/>
      <c r="D33" s="142"/>
      <c r="E33" s="141"/>
      <c r="F33" s="141"/>
      <c r="G33" s="141"/>
      <c r="H33" s="141"/>
      <c r="I33" s="140"/>
      <c r="J33" s="136"/>
      <c r="K33" s="136"/>
      <c r="L33" s="136"/>
      <c r="M33" s="136"/>
      <c r="N33" s="136"/>
      <c r="V33" s="177"/>
      <c r="W33" s="178"/>
      <c r="X33" s="178"/>
      <c r="Y33" s="141"/>
      <c r="Z33" s="141"/>
      <c r="AA33" s="175"/>
      <c r="AB33" s="175"/>
      <c r="AC33" s="176"/>
      <c r="AD33" s="137" t="s">
        <v>113</v>
      </c>
      <c r="AE33" s="136" t="s">
        <v>114</v>
      </c>
      <c r="AF33" s="136" t="s">
        <v>115</v>
      </c>
      <c r="AG33" s="136" t="s">
        <v>116</v>
      </c>
      <c r="AH33" s="136" t="s">
        <v>117</v>
      </c>
    </row>
    <row r="34" spans="2:34" ht="19.5" customHeight="1" thickBot="1">
      <c r="B34" s="144"/>
      <c r="C34" s="145" t="s">
        <v>8</v>
      </c>
      <c r="D34" s="145" t="s">
        <v>0</v>
      </c>
      <c r="E34" s="146">
        <v>1</v>
      </c>
      <c r="F34" s="146">
        <v>2</v>
      </c>
      <c r="G34" s="146">
        <v>3</v>
      </c>
      <c r="H34" s="146">
        <v>4</v>
      </c>
      <c r="I34" s="146">
        <v>5</v>
      </c>
      <c r="J34" s="147" t="s">
        <v>26</v>
      </c>
      <c r="K34" s="147" t="s">
        <v>112</v>
      </c>
      <c r="L34" s="148" t="s">
        <v>16</v>
      </c>
      <c r="M34" s="136"/>
      <c r="N34" s="136"/>
      <c r="V34" s="179" t="s">
        <v>118</v>
      </c>
      <c r="W34" s="180">
        <f>+W27</f>
        <v>0</v>
      </c>
      <c r="X34" s="181">
        <f>+X27</f>
        <v>0</v>
      </c>
      <c r="Y34" s="182" t="s">
        <v>128</v>
      </c>
      <c r="Z34" s="324">
        <f>+W31</f>
        <v>0</v>
      </c>
      <c r="AA34" s="329"/>
      <c r="AB34" s="329"/>
      <c r="AC34" s="180">
        <f>+X31</f>
        <v>0</v>
      </c>
      <c r="AD34" s="183"/>
      <c r="AE34" s="183"/>
      <c r="AF34" s="184"/>
      <c r="AG34" s="184"/>
      <c r="AH34" s="184"/>
    </row>
    <row r="35" spans="2:34" ht="19.5" customHeight="1">
      <c r="B35" s="149">
        <v>1</v>
      </c>
      <c r="C35" s="150" t="s">
        <v>68</v>
      </c>
      <c r="D35" s="151" t="s">
        <v>69</v>
      </c>
      <c r="E35" s="152"/>
      <c r="F35" s="153"/>
      <c r="G35" s="153"/>
      <c r="H35" s="153"/>
      <c r="I35" s="153"/>
      <c r="J35" s="154"/>
      <c r="K35" s="155">
        <v>4</v>
      </c>
      <c r="L35" s="156">
        <v>1</v>
      </c>
      <c r="M35" s="136"/>
      <c r="N35" s="157"/>
      <c r="V35" s="187" t="s">
        <v>119</v>
      </c>
      <c r="W35" s="188">
        <f>+W28</f>
        <v>0</v>
      </c>
      <c r="X35" s="189">
        <f>+X28</f>
        <v>0</v>
      </c>
      <c r="Y35" s="137" t="s">
        <v>128</v>
      </c>
      <c r="Z35" s="326">
        <f>+W30</f>
        <v>0</v>
      </c>
      <c r="AA35" s="330"/>
      <c r="AB35" s="330"/>
      <c r="AC35" s="188">
        <f>+X30</f>
        <v>0</v>
      </c>
      <c r="AD35" s="183"/>
      <c r="AE35" s="183"/>
      <c r="AF35" s="184"/>
      <c r="AG35" s="184"/>
      <c r="AH35" s="184"/>
    </row>
    <row r="36" spans="2:34" ht="19.5" customHeight="1" thickBot="1">
      <c r="B36" s="159">
        <v>2</v>
      </c>
      <c r="C36" s="160" t="s">
        <v>105</v>
      </c>
      <c r="D36" s="161" t="s">
        <v>69</v>
      </c>
      <c r="E36" s="162"/>
      <c r="F36" s="163"/>
      <c r="G36" s="164"/>
      <c r="H36" s="164"/>
      <c r="I36" s="164"/>
      <c r="J36" s="165"/>
      <c r="K36" s="166">
        <v>1</v>
      </c>
      <c r="L36" s="167">
        <v>5</v>
      </c>
      <c r="M36" s="136"/>
      <c r="N36" s="157"/>
      <c r="V36" s="179" t="s">
        <v>120</v>
      </c>
      <c r="W36" s="180">
        <f>+W27</f>
        <v>0</v>
      </c>
      <c r="X36" s="181">
        <f>+X27</f>
        <v>0</v>
      </c>
      <c r="Y36" s="182" t="s">
        <v>128</v>
      </c>
      <c r="Z36" s="324">
        <f>+W30</f>
        <v>0</v>
      </c>
      <c r="AA36" s="329"/>
      <c r="AB36" s="329"/>
      <c r="AC36" s="180">
        <f>+X30</f>
        <v>0</v>
      </c>
      <c r="AD36" s="183"/>
      <c r="AE36" s="183"/>
      <c r="AF36" s="184"/>
      <c r="AG36" s="184"/>
      <c r="AH36" s="184"/>
    </row>
    <row r="37" spans="2:34" ht="19.5" customHeight="1">
      <c r="B37" s="149">
        <v>3</v>
      </c>
      <c r="C37" s="150" t="s">
        <v>104</v>
      </c>
      <c r="D37" s="151" t="s">
        <v>69</v>
      </c>
      <c r="E37" s="168"/>
      <c r="F37" s="164"/>
      <c r="G37" s="163"/>
      <c r="H37" s="164"/>
      <c r="I37" s="169"/>
      <c r="J37" s="165"/>
      <c r="K37" s="170">
        <v>3</v>
      </c>
      <c r="L37" s="167">
        <v>2</v>
      </c>
      <c r="M37" s="136"/>
      <c r="N37" s="157"/>
      <c r="V37" s="187" t="s">
        <v>121</v>
      </c>
      <c r="W37" s="188">
        <f>+W29</f>
        <v>0</v>
      </c>
      <c r="X37" s="189">
        <f>+X29</f>
        <v>0</v>
      </c>
      <c r="Y37" s="137" t="s">
        <v>128</v>
      </c>
      <c r="Z37" s="326">
        <f>+W31</f>
        <v>0</v>
      </c>
      <c r="AA37" s="330"/>
      <c r="AB37" s="330"/>
      <c r="AC37" s="188">
        <f>+X31</f>
        <v>0</v>
      </c>
      <c r="AD37" s="183"/>
      <c r="AE37" s="183"/>
      <c r="AF37" s="184"/>
      <c r="AG37" s="184"/>
      <c r="AH37" s="184"/>
    </row>
    <row r="38" spans="2:34" ht="19.5" customHeight="1" thickBot="1">
      <c r="B38" s="159">
        <v>4</v>
      </c>
      <c r="C38" s="160" t="s">
        <v>107</v>
      </c>
      <c r="D38" s="161" t="s">
        <v>1</v>
      </c>
      <c r="E38" s="168"/>
      <c r="F38" s="164"/>
      <c r="G38" s="164"/>
      <c r="H38" s="163"/>
      <c r="I38" s="169"/>
      <c r="J38" s="165"/>
      <c r="K38" s="170">
        <v>1</v>
      </c>
      <c r="L38" s="167">
        <v>4</v>
      </c>
      <c r="M38" s="136"/>
      <c r="N38" s="157"/>
      <c r="V38" s="179" t="s">
        <v>122</v>
      </c>
      <c r="W38" s="180">
        <f>+W27</f>
        <v>0</v>
      </c>
      <c r="X38" s="181">
        <f>+X27</f>
        <v>0</v>
      </c>
      <c r="Y38" s="182" t="s">
        <v>128</v>
      </c>
      <c r="Z38" s="324">
        <f>+W29</f>
        <v>0</v>
      </c>
      <c r="AA38" s="329"/>
      <c r="AB38" s="329"/>
      <c r="AC38" s="180">
        <f>+X29</f>
        <v>0</v>
      </c>
      <c r="AD38" s="183"/>
      <c r="AE38" s="183"/>
      <c r="AF38" s="184"/>
      <c r="AG38" s="184"/>
      <c r="AH38" s="184"/>
    </row>
    <row r="39" spans="2:34" ht="19.5" customHeight="1" thickBot="1">
      <c r="B39" s="149">
        <v>5</v>
      </c>
      <c r="C39" s="150" t="s">
        <v>79</v>
      </c>
      <c r="D39" s="151" t="s">
        <v>80</v>
      </c>
      <c r="E39" s="168"/>
      <c r="F39" s="164"/>
      <c r="G39" s="164"/>
      <c r="H39" s="164"/>
      <c r="I39" s="172"/>
      <c r="J39" s="165"/>
      <c r="K39" s="170">
        <v>1</v>
      </c>
      <c r="L39" s="167">
        <v>3</v>
      </c>
      <c r="M39" s="136"/>
      <c r="N39" s="157"/>
      <c r="V39" s="190" t="s">
        <v>123</v>
      </c>
      <c r="W39" s="191">
        <f>+W28</f>
        <v>0</v>
      </c>
      <c r="X39" s="192">
        <f>+X28</f>
        <v>0</v>
      </c>
      <c r="Y39" s="193" t="s">
        <v>128</v>
      </c>
      <c r="Z39" s="328">
        <f>+W31</f>
        <v>0</v>
      </c>
      <c r="AA39" s="330"/>
      <c r="AB39" s="330"/>
      <c r="AC39" s="191">
        <f>+X31</f>
        <v>0</v>
      </c>
      <c r="AD39" s="183"/>
      <c r="AE39" s="183"/>
      <c r="AF39" s="184"/>
      <c r="AG39" s="184"/>
      <c r="AH39" s="184"/>
    </row>
    <row r="40" spans="2:34" ht="19.5" customHeight="1">
      <c r="B40" s="173"/>
      <c r="C40" s="174"/>
      <c r="D40" s="174"/>
      <c r="E40" s="141"/>
      <c r="F40" s="141"/>
      <c r="G40" s="175"/>
      <c r="H40" s="175"/>
      <c r="I40" s="176"/>
      <c r="J40" s="137"/>
      <c r="K40" s="136"/>
      <c r="L40" s="136"/>
      <c r="M40" s="136"/>
      <c r="N40" s="136"/>
      <c r="V40" s="179" t="s">
        <v>124</v>
      </c>
      <c r="W40" s="180">
        <f>+W28</f>
        <v>0</v>
      </c>
      <c r="X40" s="181">
        <f>+X28</f>
        <v>0</v>
      </c>
      <c r="Y40" s="182" t="s">
        <v>128</v>
      </c>
      <c r="Z40" s="324">
        <f>+W29</f>
        <v>0</v>
      </c>
      <c r="AA40" s="329"/>
      <c r="AB40" s="329"/>
      <c r="AC40" s="180">
        <f>+X29</f>
        <v>0</v>
      </c>
      <c r="AD40" s="183"/>
      <c r="AE40" s="183"/>
      <c r="AF40" s="184"/>
      <c r="AG40" s="184"/>
      <c r="AH40" s="184"/>
    </row>
    <row r="41" spans="2:34" ht="19.5" customHeight="1">
      <c r="B41" s="177"/>
      <c r="C41" s="178"/>
      <c r="D41" s="178"/>
      <c r="E41" s="261" t="s">
        <v>66</v>
      </c>
      <c r="F41" s="141"/>
      <c r="G41" s="175"/>
      <c r="H41" s="175"/>
      <c r="I41" s="176" t="s">
        <v>197</v>
      </c>
      <c r="J41" s="260"/>
      <c r="K41" s="262"/>
      <c r="L41" s="262"/>
      <c r="M41" s="136"/>
      <c r="N41" s="136"/>
      <c r="V41" s="187" t="s">
        <v>125</v>
      </c>
      <c r="W41" s="188">
        <f>+W30</f>
        <v>0</v>
      </c>
      <c r="X41" s="189">
        <f>+X30</f>
        <v>0</v>
      </c>
      <c r="Y41" s="137" t="s">
        <v>128</v>
      </c>
      <c r="Z41" s="326">
        <f>+W31</f>
        <v>0</v>
      </c>
      <c r="AA41" s="330"/>
      <c r="AB41" s="330"/>
      <c r="AC41" s="188">
        <f>+X31</f>
        <v>0</v>
      </c>
      <c r="AD41" s="183"/>
      <c r="AE41" s="183"/>
      <c r="AF41" s="184"/>
      <c r="AG41" s="184"/>
      <c r="AH41" s="184"/>
    </row>
    <row r="42" spans="2:34" ht="19.5" customHeight="1">
      <c r="B42" s="179" t="s">
        <v>118</v>
      </c>
      <c r="C42" s="180" t="str">
        <f>+C35</f>
        <v>Markus Myllärinen</v>
      </c>
      <c r="D42" s="181" t="str">
        <f>+D35</f>
        <v>Por-83</v>
      </c>
      <c r="E42" s="182">
        <v>3</v>
      </c>
      <c r="F42" s="324" t="str">
        <f>+C39</f>
        <v>Sabina Englund</v>
      </c>
      <c r="G42" s="325"/>
      <c r="H42" s="325"/>
      <c r="I42" s="180" t="str">
        <f>+D39</f>
        <v>ParPi</v>
      </c>
      <c r="J42" s="184" t="s">
        <v>237</v>
      </c>
      <c r="K42" s="184" t="s">
        <v>11</v>
      </c>
      <c r="L42" s="184" t="s">
        <v>239</v>
      </c>
      <c r="M42" s="184" t="s">
        <v>231</v>
      </c>
      <c r="N42" s="184"/>
      <c r="V42" s="179" t="s">
        <v>126</v>
      </c>
      <c r="W42" s="180">
        <f>+W27</f>
        <v>0</v>
      </c>
      <c r="X42" s="181">
        <f>+X27</f>
        <v>0</v>
      </c>
      <c r="Y42" s="182" t="s">
        <v>128</v>
      </c>
      <c r="Z42" s="324">
        <f>+W28</f>
        <v>0</v>
      </c>
      <c r="AA42" s="329"/>
      <c r="AB42" s="329"/>
      <c r="AC42" s="180">
        <f>+X28</f>
        <v>0</v>
      </c>
      <c r="AD42" s="183"/>
      <c r="AE42" s="183"/>
      <c r="AF42" s="184"/>
      <c r="AG42" s="184"/>
      <c r="AH42" s="184"/>
    </row>
    <row r="43" spans="2:34" ht="19.5" customHeight="1">
      <c r="B43" s="187" t="s">
        <v>119</v>
      </c>
      <c r="C43" s="188" t="str">
        <f>+C36</f>
        <v>Severi Kähtävä</v>
      </c>
      <c r="D43" s="189" t="str">
        <f>+D36</f>
        <v>Por-83</v>
      </c>
      <c r="E43" s="137">
        <v>1</v>
      </c>
      <c r="F43" s="326" t="str">
        <f>+C38</f>
        <v>Jan Nyberg</v>
      </c>
      <c r="G43" s="327"/>
      <c r="H43" s="327"/>
      <c r="I43" s="188" t="str">
        <f>+D38</f>
        <v>PT Espoo</v>
      </c>
      <c r="J43" s="184" t="s">
        <v>243</v>
      </c>
      <c r="K43" s="184" t="s">
        <v>244</v>
      </c>
      <c r="L43" s="184" t="s">
        <v>237</v>
      </c>
      <c r="M43" s="184"/>
      <c r="N43" s="184"/>
      <c r="V43" s="187" t="s">
        <v>127</v>
      </c>
      <c r="W43" s="188">
        <f>+W29</f>
        <v>0</v>
      </c>
      <c r="X43" s="189">
        <f>+X29</f>
        <v>0</v>
      </c>
      <c r="Y43" s="137" t="s">
        <v>128</v>
      </c>
      <c r="Z43" s="326">
        <f>+W30</f>
        <v>0</v>
      </c>
      <c r="AA43" s="330"/>
      <c r="AB43" s="330"/>
      <c r="AC43" s="188">
        <f>+X30</f>
        <v>0</v>
      </c>
      <c r="AD43" s="183"/>
      <c r="AE43" s="183"/>
      <c r="AF43" s="184"/>
      <c r="AG43" s="184"/>
      <c r="AH43" s="184"/>
    </row>
    <row r="44" spans="2:14" ht="19.5" customHeight="1">
      <c r="B44" s="179" t="s">
        <v>120</v>
      </c>
      <c r="C44" s="180" t="str">
        <f>+C35</f>
        <v>Markus Myllärinen</v>
      </c>
      <c r="D44" s="181" t="str">
        <f>+D35</f>
        <v>Por-83</v>
      </c>
      <c r="E44" s="182">
        <v>2</v>
      </c>
      <c r="F44" s="324" t="str">
        <f>+C38</f>
        <v>Jan Nyberg</v>
      </c>
      <c r="G44" s="325"/>
      <c r="H44" s="325"/>
      <c r="I44" s="180" t="str">
        <f>+D38</f>
        <v>PT Espoo</v>
      </c>
      <c r="J44" s="184" t="s">
        <v>231</v>
      </c>
      <c r="K44" s="184" t="s">
        <v>234</v>
      </c>
      <c r="L44" s="184" t="s">
        <v>233</v>
      </c>
      <c r="M44" s="184"/>
      <c r="N44" s="184"/>
    </row>
    <row r="45" spans="2:14" ht="19.5" customHeight="1">
      <c r="B45" s="187" t="s">
        <v>121</v>
      </c>
      <c r="C45" s="188" t="str">
        <f>+C37</f>
        <v>Patrik Uusitalo</v>
      </c>
      <c r="D45" s="189" t="str">
        <f>+D37</f>
        <v>Por-83</v>
      </c>
      <c r="E45" s="137">
        <v>4</v>
      </c>
      <c r="F45" s="326" t="str">
        <f>+C39</f>
        <v>Sabina Englund</v>
      </c>
      <c r="G45" s="327"/>
      <c r="H45" s="327"/>
      <c r="I45" s="188" t="str">
        <f>+D39</f>
        <v>ParPi</v>
      </c>
      <c r="J45" s="184" t="s">
        <v>236</v>
      </c>
      <c r="K45" s="184" t="s">
        <v>234</v>
      </c>
      <c r="L45" s="184" t="s">
        <v>233</v>
      </c>
      <c r="M45" s="184" t="s">
        <v>244</v>
      </c>
      <c r="N45" s="184" t="s">
        <v>233</v>
      </c>
    </row>
    <row r="46" spans="2:14" ht="19.5" customHeight="1">
      <c r="B46" s="179" t="s">
        <v>122</v>
      </c>
      <c r="C46" s="180" t="str">
        <f>+C35</f>
        <v>Markus Myllärinen</v>
      </c>
      <c r="D46" s="181" t="str">
        <f>+D35</f>
        <v>Por-83</v>
      </c>
      <c r="E46" s="182">
        <v>5</v>
      </c>
      <c r="F46" s="324" t="str">
        <f>+C37</f>
        <v>Patrik Uusitalo</v>
      </c>
      <c r="G46" s="325"/>
      <c r="H46" s="325"/>
      <c r="I46" s="180" t="str">
        <f>+D37</f>
        <v>Por-83</v>
      </c>
      <c r="J46" s="184" t="s">
        <v>12</v>
      </c>
      <c r="K46" s="184" t="s">
        <v>245</v>
      </c>
      <c r="L46" s="184" t="s">
        <v>11</v>
      </c>
      <c r="M46" s="184"/>
      <c r="N46" s="184"/>
    </row>
    <row r="47" spans="2:14" ht="19.5" customHeight="1">
      <c r="B47" s="190" t="s">
        <v>123</v>
      </c>
      <c r="C47" s="191" t="str">
        <f>+C36</f>
        <v>Severi Kähtävä</v>
      </c>
      <c r="D47" s="192" t="str">
        <f>+D36</f>
        <v>Por-83</v>
      </c>
      <c r="E47" s="193">
        <v>1</v>
      </c>
      <c r="F47" s="328" t="str">
        <f>+C39</f>
        <v>Sabina Englund</v>
      </c>
      <c r="G47" s="327"/>
      <c r="H47" s="327"/>
      <c r="I47" s="191" t="str">
        <f>+D39</f>
        <v>ParPi</v>
      </c>
      <c r="J47" s="184" t="s">
        <v>236</v>
      </c>
      <c r="K47" s="184" t="s">
        <v>235</v>
      </c>
      <c r="L47" s="184" t="s">
        <v>234</v>
      </c>
      <c r="M47" s="184" t="s">
        <v>233</v>
      </c>
      <c r="N47" s="184"/>
    </row>
    <row r="48" spans="2:14" ht="19.5" customHeight="1">
      <c r="B48" s="179" t="s">
        <v>124</v>
      </c>
      <c r="C48" s="180" t="str">
        <f>+C36</f>
        <v>Severi Kähtävä</v>
      </c>
      <c r="D48" s="181" t="str">
        <f>+D36</f>
        <v>Por-83</v>
      </c>
      <c r="E48" s="182">
        <v>4</v>
      </c>
      <c r="F48" s="324" t="str">
        <f>+C37</f>
        <v>Patrik Uusitalo</v>
      </c>
      <c r="G48" s="325"/>
      <c r="H48" s="325"/>
      <c r="I48" s="180" t="str">
        <f>+D37</f>
        <v>Por-83</v>
      </c>
      <c r="J48" s="184" t="s">
        <v>246</v>
      </c>
      <c r="K48" s="184" t="s">
        <v>244</v>
      </c>
      <c r="L48" s="184" t="s">
        <v>247</v>
      </c>
      <c r="M48" s="184"/>
      <c r="N48" s="184"/>
    </row>
    <row r="49" spans="2:14" ht="19.5" customHeight="1">
      <c r="B49" s="187" t="s">
        <v>125</v>
      </c>
      <c r="C49" s="188" t="str">
        <f>+C38</f>
        <v>Jan Nyberg</v>
      </c>
      <c r="D49" s="189" t="str">
        <f>+D38</f>
        <v>PT Espoo</v>
      </c>
      <c r="E49" s="137">
        <v>3</v>
      </c>
      <c r="F49" s="326" t="str">
        <f>+C39</f>
        <v>Sabina Englund</v>
      </c>
      <c r="G49" s="327"/>
      <c r="H49" s="327"/>
      <c r="I49" s="188" t="str">
        <f>+D39</f>
        <v>ParPi</v>
      </c>
      <c r="J49" s="184" t="s">
        <v>246</v>
      </c>
      <c r="K49" s="184" t="s">
        <v>238</v>
      </c>
      <c r="L49" s="184" t="s">
        <v>246</v>
      </c>
      <c r="M49" s="184"/>
      <c r="N49" s="184"/>
    </row>
    <row r="50" spans="2:14" ht="19.5" customHeight="1">
      <c r="B50" s="179" t="s">
        <v>126</v>
      </c>
      <c r="C50" s="180" t="str">
        <f>+C35</f>
        <v>Markus Myllärinen</v>
      </c>
      <c r="D50" s="181" t="str">
        <f>+D35</f>
        <v>Por-83</v>
      </c>
      <c r="E50" s="182">
        <v>5</v>
      </c>
      <c r="F50" s="324" t="str">
        <f>+C36</f>
        <v>Severi Kähtävä</v>
      </c>
      <c r="G50" s="325"/>
      <c r="H50" s="325"/>
      <c r="I50" s="180" t="str">
        <f>+D36</f>
        <v>Por-83</v>
      </c>
      <c r="J50" s="184" t="s">
        <v>239</v>
      </c>
      <c r="K50" s="184" t="s">
        <v>11</v>
      </c>
      <c r="L50" s="184" t="s">
        <v>234</v>
      </c>
      <c r="M50" s="184"/>
      <c r="N50" s="184"/>
    </row>
    <row r="51" spans="2:14" ht="19.5" customHeight="1">
      <c r="B51" s="187" t="s">
        <v>127</v>
      </c>
      <c r="C51" s="188" t="str">
        <f>+C37</f>
        <v>Patrik Uusitalo</v>
      </c>
      <c r="D51" s="189" t="str">
        <f>+D37</f>
        <v>Por-83</v>
      </c>
      <c r="E51" s="137">
        <v>2</v>
      </c>
      <c r="F51" s="326" t="str">
        <f>+C38</f>
        <v>Jan Nyberg</v>
      </c>
      <c r="G51" s="327"/>
      <c r="H51" s="327"/>
      <c r="I51" s="188" t="str">
        <f>+D38</f>
        <v>PT Espoo</v>
      </c>
      <c r="J51" s="184" t="s">
        <v>233</v>
      </c>
      <c r="K51" s="184" t="s">
        <v>10</v>
      </c>
      <c r="L51" s="184" t="s">
        <v>235</v>
      </c>
      <c r="M51" s="184"/>
      <c r="N51" s="184"/>
    </row>
    <row r="52" spans="2:14" ht="19.5" customHeight="1">
      <c r="B52" s="171"/>
      <c r="C52" s="194"/>
      <c r="D52" s="194"/>
      <c r="E52" s="195"/>
      <c r="F52" s="196"/>
      <c r="G52" s="196"/>
      <c r="H52" s="196"/>
      <c r="I52" s="196"/>
      <c r="J52" s="197"/>
      <c r="K52" s="171"/>
      <c r="L52" s="171"/>
      <c r="M52" s="171"/>
      <c r="N52" s="171"/>
    </row>
  </sheetData>
  <mergeCells count="33">
    <mergeCell ref="F23:H23"/>
    <mergeCell ref="F24:H24"/>
    <mergeCell ref="F21:H21"/>
    <mergeCell ref="F22:H22"/>
    <mergeCell ref="F19:H19"/>
    <mergeCell ref="F20:H20"/>
    <mergeCell ref="F15:H15"/>
    <mergeCell ref="F16:H16"/>
    <mergeCell ref="F17:H17"/>
    <mergeCell ref="D2:E2"/>
    <mergeCell ref="D3:E3"/>
    <mergeCell ref="F18:H18"/>
    <mergeCell ref="D1:H1"/>
    <mergeCell ref="Z34:AB34"/>
    <mergeCell ref="Z35:AB35"/>
    <mergeCell ref="Z36:AB36"/>
    <mergeCell ref="Z37:AB37"/>
    <mergeCell ref="Z38:AB38"/>
    <mergeCell ref="Z39:AB39"/>
    <mergeCell ref="Z40:AB40"/>
    <mergeCell ref="Z41:AB41"/>
    <mergeCell ref="Z42:AB42"/>
    <mergeCell ref="Z43:AB43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25"/>
  <dimension ref="A1:Z90"/>
  <sheetViews>
    <sheetView showGridLines="0" zoomScale="75" zoomScaleNormal="75" workbookViewId="0" topLeftCell="A1">
      <selection activeCell="G11" sqref="G11"/>
    </sheetView>
  </sheetViews>
  <sheetFormatPr defaultColWidth="8.88671875" defaultRowHeight="19.5" customHeight="1"/>
  <cols>
    <col min="1" max="1" width="4.3359375" style="89" customWidth="1"/>
    <col min="2" max="2" width="3.21484375" style="104" customWidth="1"/>
    <col min="3" max="3" width="30.88671875" style="89" customWidth="1"/>
    <col min="4" max="4" width="10.5546875" style="89" customWidth="1"/>
    <col min="5" max="8" width="15.21484375" style="104" customWidth="1"/>
    <col min="9" max="9" width="7.4453125" style="89" customWidth="1"/>
    <col min="10" max="10" width="6.21484375" style="89" customWidth="1"/>
    <col min="11" max="11" width="3.99609375" style="89" customWidth="1"/>
    <col min="12" max="12" width="3.21484375" style="89" customWidth="1"/>
    <col min="13" max="13" width="4.88671875" style="89" customWidth="1"/>
    <col min="14" max="14" width="6.88671875" style="89" customWidth="1"/>
    <col min="15" max="15" width="2.77734375" style="89" customWidth="1"/>
    <col min="16" max="16" width="8.21484375" style="89" customWidth="1"/>
    <col min="17" max="17" width="10.21484375" style="89" customWidth="1"/>
    <col min="18" max="18" width="5.77734375" style="89" customWidth="1"/>
    <col min="19" max="19" width="6.21484375" style="89" customWidth="1"/>
    <col min="20" max="20" width="3.99609375" style="89" customWidth="1"/>
    <col min="21" max="21" width="3.21484375" style="89" customWidth="1"/>
    <col min="22" max="22" width="4.88671875" style="89" customWidth="1"/>
    <col min="23" max="23" width="6.88671875" style="89" customWidth="1"/>
    <col min="24" max="24" width="2.77734375" style="89" customWidth="1"/>
    <col min="25" max="25" width="8.21484375" style="89" customWidth="1"/>
    <col min="26" max="26" width="10.21484375" style="89" customWidth="1"/>
    <col min="27" max="27" width="5.77734375" style="89" customWidth="1"/>
    <col min="28" max="16384" width="7.4453125" style="89" customWidth="1"/>
  </cols>
  <sheetData>
    <row r="1" spans="2:8" ht="19.5" customHeight="1">
      <c r="B1" s="200"/>
      <c r="C1" s="201" t="s">
        <v>129</v>
      </c>
      <c r="D1" s="314">
        <f>IF('[1]Ilmoittautuneet'!C1="","",'[1]Ilmoittautuneet'!C1)</f>
      </c>
      <c r="E1" s="315"/>
      <c r="F1" s="315"/>
      <c r="G1" s="200"/>
      <c r="H1" s="200"/>
    </row>
    <row r="2" spans="2:9" ht="19.5" customHeight="1">
      <c r="B2" s="90"/>
      <c r="C2" s="91" t="s">
        <v>200</v>
      </c>
      <c r="D2" s="318"/>
      <c r="E2" s="319"/>
      <c r="F2" s="92"/>
      <c r="G2" s="92"/>
      <c r="H2" s="92"/>
      <c r="I2" s="93"/>
    </row>
    <row r="3" spans="2:9" ht="19.5" customHeight="1">
      <c r="B3" s="90"/>
      <c r="C3" s="91" t="s">
        <v>131</v>
      </c>
      <c r="D3" s="316"/>
      <c r="E3" s="317"/>
      <c r="F3" s="94"/>
      <c r="G3" s="94"/>
      <c r="H3" s="94"/>
      <c r="I3" s="93"/>
    </row>
    <row r="4" spans="2:9" ht="24.75" customHeight="1" thickBot="1">
      <c r="B4" s="95"/>
      <c r="C4" s="96"/>
      <c r="D4" s="96"/>
      <c r="E4" s="97"/>
      <c r="F4" s="97"/>
      <c r="G4" s="97"/>
      <c r="H4" s="97"/>
      <c r="I4" s="98"/>
    </row>
    <row r="5" spans="1:10" ht="24.75" customHeight="1">
      <c r="A5" s="99"/>
      <c r="B5" s="100" t="s">
        <v>51</v>
      </c>
      <c r="C5" s="101" t="s">
        <v>73</v>
      </c>
      <c r="D5" s="120" t="s">
        <v>19</v>
      </c>
      <c r="E5" s="202"/>
      <c r="F5" s="202"/>
      <c r="G5" s="202"/>
      <c r="H5" s="94"/>
      <c r="I5" s="103"/>
      <c r="J5" s="104"/>
    </row>
    <row r="6" spans="1:10" ht="24.75" customHeight="1" thickBot="1">
      <c r="A6" s="99"/>
      <c r="B6" s="105"/>
      <c r="C6" s="106"/>
      <c r="D6" s="107"/>
      <c r="E6" s="108"/>
      <c r="F6" s="203" t="s">
        <v>226</v>
      </c>
      <c r="G6" s="202"/>
      <c r="H6" s="94"/>
      <c r="I6" s="103"/>
      <c r="J6" s="104"/>
    </row>
    <row r="7" spans="1:10" ht="24.75" customHeight="1">
      <c r="A7" s="99"/>
      <c r="B7" s="109"/>
      <c r="C7" s="110"/>
      <c r="D7" s="115"/>
      <c r="E7" s="204"/>
      <c r="F7" s="111" t="s">
        <v>227</v>
      </c>
      <c r="G7" s="205"/>
      <c r="H7" s="94"/>
      <c r="I7" s="103"/>
      <c r="J7" s="104"/>
    </row>
    <row r="8" spans="1:10" ht="24.75" customHeight="1" thickBot="1">
      <c r="A8" s="99"/>
      <c r="B8" s="113" t="s">
        <v>53</v>
      </c>
      <c r="C8" s="114" t="s">
        <v>104</v>
      </c>
      <c r="D8" s="121" t="s">
        <v>69</v>
      </c>
      <c r="E8" s="102"/>
      <c r="F8" s="206"/>
      <c r="G8" s="203" t="s">
        <v>226</v>
      </c>
      <c r="H8" s="94"/>
      <c r="I8" s="103"/>
      <c r="J8" s="104"/>
    </row>
    <row r="9" spans="1:10" ht="24.75" customHeight="1">
      <c r="A9" s="99"/>
      <c r="B9" s="100" t="s">
        <v>54</v>
      </c>
      <c r="C9" s="101" t="s">
        <v>74</v>
      </c>
      <c r="D9" s="120" t="s">
        <v>69</v>
      </c>
      <c r="E9" s="202"/>
      <c r="F9" s="206"/>
      <c r="G9" s="112" t="s">
        <v>230</v>
      </c>
      <c r="H9" s="119"/>
      <c r="I9" s="103"/>
      <c r="J9" s="104"/>
    </row>
    <row r="10" spans="1:10" ht="24.75" customHeight="1" thickBot="1">
      <c r="A10" s="99"/>
      <c r="B10" s="105"/>
      <c r="C10" s="106"/>
      <c r="D10" s="107"/>
      <c r="E10" s="108"/>
      <c r="F10" s="207" t="s">
        <v>228</v>
      </c>
      <c r="G10" s="205"/>
      <c r="H10" s="119"/>
      <c r="I10" s="103"/>
      <c r="J10" s="104"/>
    </row>
    <row r="11" spans="1:10" ht="24.75" customHeight="1">
      <c r="A11" s="99"/>
      <c r="B11" s="109"/>
      <c r="C11" s="110"/>
      <c r="D11" s="115"/>
      <c r="E11" s="204"/>
      <c r="F11" s="102" t="s">
        <v>229</v>
      </c>
      <c r="G11" s="205"/>
      <c r="H11" s="119"/>
      <c r="I11" s="103"/>
      <c r="J11" s="104"/>
    </row>
    <row r="12" spans="1:10" ht="24.75" customHeight="1" thickBot="1">
      <c r="A12" s="99"/>
      <c r="B12" s="113" t="s">
        <v>48</v>
      </c>
      <c r="C12" s="114" t="s">
        <v>68</v>
      </c>
      <c r="D12" s="121" t="s">
        <v>69</v>
      </c>
      <c r="E12" s="102"/>
      <c r="F12" s="202"/>
      <c r="G12" s="205"/>
      <c r="H12" s="119"/>
      <c r="I12" s="103"/>
      <c r="J12" s="104"/>
    </row>
    <row r="13" spans="2:10" ht="24.75" customHeight="1">
      <c r="B13" s="126"/>
      <c r="C13" s="127"/>
      <c r="D13" s="127"/>
      <c r="E13" s="94"/>
      <c r="F13" s="94"/>
      <c r="G13" s="119"/>
      <c r="H13" s="119"/>
      <c r="I13" s="103"/>
      <c r="J13" s="104"/>
    </row>
    <row r="14" spans="2:10" ht="24.75" customHeight="1">
      <c r="B14" s="208"/>
      <c r="C14" s="209"/>
      <c r="D14" s="209"/>
      <c r="E14" s="210"/>
      <c r="F14" s="210"/>
      <c r="G14" s="210"/>
      <c r="H14" s="210"/>
      <c r="I14" s="103"/>
      <c r="J14" s="104"/>
    </row>
    <row r="15" spans="2:10" ht="24.75" customHeight="1">
      <c r="B15" s="208"/>
      <c r="C15" s="211"/>
      <c r="D15" s="209"/>
      <c r="E15" s="210"/>
      <c r="F15" s="210"/>
      <c r="G15" s="210"/>
      <c r="H15" s="210"/>
      <c r="I15" s="103"/>
      <c r="J15" s="104"/>
    </row>
    <row r="16" spans="2:10" ht="24.75" customHeight="1">
      <c r="B16" s="208"/>
      <c r="C16" s="209"/>
      <c r="D16" s="209"/>
      <c r="E16" s="210"/>
      <c r="F16" s="210"/>
      <c r="G16" s="210"/>
      <c r="H16" s="210"/>
      <c r="I16" s="103"/>
      <c r="J16" s="104"/>
    </row>
    <row r="17" spans="2:10" ht="24.75" customHeight="1">
      <c r="B17" s="208"/>
      <c r="C17" s="209"/>
      <c r="D17" s="209"/>
      <c r="E17" s="212"/>
      <c r="F17" s="210"/>
      <c r="G17" s="210"/>
      <c r="H17" s="210"/>
      <c r="I17" s="103"/>
      <c r="J17" s="104"/>
    </row>
    <row r="18" spans="2:10" ht="24.75" customHeight="1">
      <c r="B18" s="208"/>
      <c r="C18" s="209"/>
      <c r="D18" s="209"/>
      <c r="E18" s="210"/>
      <c r="F18" s="210"/>
      <c r="G18" s="210"/>
      <c r="H18" s="210"/>
      <c r="I18" s="103"/>
      <c r="J18" s="104"/>
    </row>
    <row r="19" spans="2:10" ht="24.75" customHeight="1">
      <c r="B19" s="208"/>
      <c r="C19" s="211"/>
      <c r="D19" s="209"/>
      <c r="E19" s="210"/>
      <c r="F19" s="210"/>
      <c r="G19" s="210"/>
      <c r="H19" s="210"/>
      <c r="I19" s="103"/>
      <c r="J19" s="104"/>
    </row>
    <row r="20" spans="2:10" ht="24.75" customHeight="1">
      <c r="B20" s="208"/>
      <c r="C20" s="209"/>
      <c r="D20" s="209"/>
      <c r="E20" s="210"/>
      <c r="F20" s="210"/>
      <c r="G20" s="210"/>
      <c r="H20" s="210"/>
      <c r="I20" s="103"/>
      <c r="J20" s="104"/>
    </row>
    <row r="21" spans="2:10" ht="24.75" customHeight="1">
      <c r="B21" s="208"/>
      <c r="C21" s="209"/>
      <c r="D21" s="209"/>
      <c r="E21" s="210"/>
      <c r="F21" s="210"/>
      <c r="G21" s="210"/>
      <c r="H21" s="210"/>
      <c r="I21" s="118"/>
      <c r="J21" s="104"/>
    </row>
    <row r="22" spans="2:10" ht="24.75" customHeight="1">
      <c r="B22" s="213"/>
      <c r="C22" s="213"/>
      <c r="D22" s="213"/>
      <c r="E22" s="214"/>
      <c r="F22" s="94"/>
      <c r="G22" s="119"/>
      <c r="H22" s="119"/>
      <c r="I22" s="103"/>
      <c r="J22" s="104"/>
    </row>
    <row r="23" spans="2:10" ht="24.75" customHeight="1">
      <c r="B23" s="208"/>
      <c r="C23" s="209"/>
      <c r="D23" s="209"/>
      <c r="E23" s="119"/>
      <c r="F23" s="119"/>
      <c r="G23" s="119"/>
      <c r="H23" s="119"/>
      <c r="I23" s="103"/>
      <c r="J23" s="104"/>
    </row>
    <row r="24" spans="2:10" ht="24.75" customHeight="1">
      <c r="B24" s="208"/>
      <c r="C24" s="211"/>
      <c r="D24" s="209"/>
      <c r="E24" s="119"/>
      <c r="F24" s="119"/>
      <c r="G24" s="119"/>
      <c r="H24" s="119"/>
      <c r="I24" s="103"/>
      <c r="J24" s="104"/>
    </row>
    <row r="25" spans="2:10" ht="24.75" customHeight="1">
      <c r="B25" s="208"/>
      <c r="C25" s="209"/>
      <c r="D25" s="209"/>
      <c r="E25" s="119"/>
      <c r="F25" s="119"/>
      <c r="G25" s="119"/>
      <c r="H25" s="119"/>
      <c r="I25" s="103"/>
      <c r="J25" s="104"/>
    </row>
    <row r="26" spans="2:10" ht="24.75" customHeight="1">
      <c r="B26" s="208"/>
      <c r="C26" s="209"/>
      <c r="D26" s="209"/>
      <c r="E26" s="119"/>
      <c r="F26" s="119"/>
      <c r="G26" s="119"/>
      <c r="H26" s="119"/>
      <c r="I26" s="103"/>
      <c r="J26" s="104"/>
    </row>
    <row r="27" spans="2:10" ht="24.75" customHeight="1">
      <c r="B27" s="208"/>
      <c r="C27" s="209"/>
      <c r="D27" s="209"/>
      <c r="E27" s="119"/>
      <c r="F27" s="119"/>
      <c r="G27" s="119"/>
      <c r="H27" s="119"/>
      <c r="I27" s="103"/>
      <c r="J27" s="104"/>
    </row>
    <row r="28" spans="2:10" ht="24.75" customHeight="1">
      <c r="B28" s="208"/>
      <c r="C28" s="211"/>
      <c r="D28" s="209"/>
      <c r="E28" s="119"/>
      <c r="F28" s="119"/>
      <c r="G28" s="119"/>
      <c r="H28" s="119"/>
      <c r="I28" s="103"/>
      <c r="J28" s="104"/>
    </row>
    <row r="29" spans="2:10" ht="24.75" customHeight="1">
      <c r="B29" s="208"/>
      <c r="C29" s="209"/>
      <c r="D29" s="209"/>
      <c r="E29" s="119"/>
      <c r="F29" s="119"/>
      <c r="G29" s="119"/>
      <c r="H29" s="119"/>
      <c r="I29" s="103"/>
      <c r="J29" s="104"/>
    </row>
    <row r="30" spans="2:10" ht="24.75" customHeight="1">
      <c r="B30" s="208"/>
      <c r="C30" s="209"/>
      <c r="D30" s="209"/>
      <c r="E30" s="119"/>
      <c r="F30" s="119"/>
      <c r="G30" s="119"/>
      <c r="H30" s="119"/>
      <c r="I30" s="103"/>
      <c r="J30" s="104"/>
    </row>
    <row r="31" spans="2:10" ht="24.75" customHeight="1">
      <c r="B31" s="208"/>
      <c r="C31" s="209"/>
      <c r="D31" s="209"/>
      <c r="E31" s="119"/>
      <c r="F31" s="119"/>
      <c r="G31" s="119"/>
      <c r="H31" s="119"/>
      <c r="I31" s="103"/>
      <c r="J31" s="104"/>
    </row>
    <row r="32" spans="2:10" ht="24.75" customHeight="1">
      <c r="B32" s="208"/>
      <c r="C32" s="209"/>
      <c r="D32" s="209"/>
      <c r="E32" s="119"/>
      <c r="F32" s="119"/>
      <c r="G32" s="119"/>
      <c r="H32" s="119"/>
      <c r="I32" s="103"/>
      <c r="J32" s="104"/>
    </row>
    <row r="33" spans="2:10" ht="24.75" customHeight="1">
      <c r="B33" s="208"/>
      <c r="C33" s="211"/>
      <c r="D33" s="209"/>
      <c r="E33" s="119"/>
      <c r="F33" s="119"/>
      <c r="G33" s="119"/>
      <c r="H33" s="119"/>
      <c r="I33" s="103"/>
      <c r="J33" s="104"/>
    </row>
    <row r="34" spans="2:10" ht="24.75" customHeight="1">
      <c r="B34" s="208"/>
      <c r="C34" s="209"/>
      <c r="D34" s="209"/>
      <c r="E34" s="119"/>
      <c r="F34" s="119"/>
      <c r="G34" s="119"/>
      <c r="H34" s="119"/>
      <c r="I34" s="103"/>
      <c r="J34" s="104"/>
    </row>
    <row r="35" spans="2:10" ht="24.75" customHeight="1">
      <c r="B35" s="208"/>
      <c r="C35" s="209"/>
      <c r="D35" s="209"/>
      <c r="E35" s="119"/>
      <c r="F35" s="119"/>
      <c r="G35" s="119"/>
      <c r="H35" s="119"/>
      <c r="I35" s="103"/>
      <c r="J35" s="104"/>
    </row>
    <row r="36" spans="2:10" ht="24.75" customHeight="1">
      <c r="B36" s="208"/>
      <c r="C36" s="209"/>
      <c r="D36" s="209"/>
      <c r="E36" s="119"/>
      <c r="F36" s="119"/>
      <c r="G36" s="119"/>
      <c r="H36" s="119"/>
      <c r="I36" s="103"/>
      <c r="J36" s="104"/>
    </row>
    <row r="37" spans="2:10" ht="24.75" customHeight="1">
      <c r="B37" s="208"/>
      <c r="C37" s="211"/>
      <c r="D37" s="209"/>
      <c r="E37" s="119"/>
      <c r="F37" s="119"/>
      <c r="G37" s="119"/>
      <c r="H37" s="119"/>
      <c r="I37" s="103"/>
      <c r="J37" s="104"/>
    </row>
    <row r="38" spans="2:10" ht="24.75" customHeight="1">
      <c r="B38" s="215"/>
      <c r="C38" s="110"/>
      <c r="D38" s="110"/>
      <c r="E38" s="216"/>
      <c r="F38" s="119"/>
      <c r="G38" s="119"/>
      <c r="H38" s="119"/>
      <c r="I38" s="103"/>
      <c r="J38" s="104"/>
    </row>
    <row r="39" spans="2:10" ht="24.75" customHeight="1">
      <c r="B39" s="215"/>
      <c r="C39" s="110"/>
      <c r="D39" s="110"/>
      <c r="E39" s="217"/>
      <c r="F39" s="217"/>
      <c r="G39" s="217"/>
      <c r="H39" s="217"/>
      <c r="I39" s="103"/>
      <c r="J39" s="104"/>
    </row>
    <row r="40" spans="2:10" ht="24.75" customHeight="1">
      <c r="B40" s="90"/>
      <c r="C40" s="124"/>
      <c r="D40" s="124"/>
      <c r="E40" s="125"/>
      <c r="F40" s="125"/>
      <c r="G40" s="125"/>
      <c r="H40" s="125"/>
      <c r="I40" s="103"/>
      <c r="J40" s="104"/>
    </row>
    <row r="41" spans="3:26" ht="21" customHeight="1">
      <c r="C41" s="218" t="s">
        <v>132</v>
      </c>
      <c r="J41" s="219" t="s">
        <v>133</v>
      </c>
      <c r="K41" s="220"/>
      <c r="L41" s="220"/>
      <c r="M41" s="220"/>
      <c r="N41" s="220"/>
      <c r="O41" s="220"/>
      <c r="P41" s="220"/>
      <c r="Q41" s="220"/>
      <c r="R41" s="220"/>
      <c r="S41" s="219" t="s">
        <v>133</v>
      </c>
      <c r="T41" s="220"/>
      <c r="U41" s="220"/>
      <c r="V41" s="220"/>
      <c r="W41" s="220"/>
      <c r="X41" s="220"/>
      <c r="Y41" s="220"/>
      <c r="Z41" s="220"/>
    </row>
    <row r="42" spans="3:26" ht="21" customHeight="1">
      <c r="C42" s="221">
        <f>+IF(EXACT($E5,$B5),$C5,IF(EXACT($E5,$B6),$C6,"VIRHE!"))</f>
        <v>0</v>
      </c>
      <c r="D42" s="221">
        <f>+IF($E5="","",IF(EXACT($E5,$B5),$D5,IF(EXACT($E5,$B6),$D6,"VIRHE!")))</f>
      </c>
      <c r="E42" s="222" t="s">
        <v>128</v>
      </c>
      <c r="F42" s="223">
        <f>+IF($E5="","",IF(EXACT($E5,$B6),$C5,IF(EXACT($E5,$B5),$C6,"VIRHE!")))</f>
      </c>
      <c r="G42" s="223">
        <f>+IF($E5="","",IF(EXACT($E5,$B6),$D5,IF(EXACT($E5,$B5),$D6,"VIRHE!")))</f>
      </c>
      <c r="H42" s="222">
        <f>+E6</f>
        <v>0</v>
      </c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3:26" ht="21" customHeight="1">
      <c r="C43" s="89">
        <f>+IF(EXACT($E7,$B7),$C7,IF(EXACT($E7,$B8),$C8,"VIRHE!"))</f>
        <v>0</v>
      </c>
      <c r="D43" s="89">
        <f>+IF($E7="","",IF(EXACT($E7,$B7),$D7,IF(EXACT($E7,$B8),$D8,"VIRHE!")))</f>
      </c>
      <c r="E43" s="104" t="s">
        <v>128</v>
      </c>
      <c r="F43" s="224">
        <f>+IF($E7="","",IF(EXACT($E7,$B8),$C7,IF(EXACT($E7,$B7),$C8,"VIRHE!")))</f>
      </c>
      <c r="G43" s="224">
        <f>+IF($E7="","",IF(EXACT($E7,$B8),$D7,IF(EXACT($E7,$B7),$D8,"VIRHE!")))</f>
      </c>
      <c r="H43" s="104">
        <f>+E8</f>
        <v>0</v>
      </c>
      <c r="J43" s="220" t="s">
        <v>85</v>
      </c>
      <c r="K43" s="220"/>
      <c r="L43" s="311">
        <f>+$D$3</f>
        <v>0</v>
      </c>
      <c r="M43" s="312"/>
      <c r="N43" s="312"/>
      <c r="O43" s="220"/>
      <c r="P43" s="220"/>
      <c r="Q43" s="220"/>
      <c r="R43" s="220"/>
      <c r="S43" s="220" t="s">
        <v>85</v>
      </c>
      <c r="T43" s="220"/>
      <c r="U43" s="311">
        <f>+$D$3</f>
        <v>0</v>
      </c>
      <c r="V43" s="312"/>
      <c r="W43" s="312"/>
      <c r="X43" s="220"/>
      <c r="Y43" s="220"/>
      <c r="Z43" s="220"/>
    </row>
    <row r="44" spans="3:26" ht="21" customHeight="1">
      <c r="C44" s="221">
        <f>+IF(EXACT($E9,$B9),$C9,IF(EXACT($E9,$B10),$C10,"VIRHE!"))</f>
        <v>0</v>
      </c>
      <c r="D44" s="221">
        <f>+IF($E9="","",IF(EXACT($E9,$B9),$D9,IF(EXACT($E9,$B10),$D10,"VIRHE!")))</f>
      </c>
      <c r="E44" s="222" t="s">
        <v>128</v>
      </c>
      <c r="F44" s="223">
        <f>+IF($E9="","",IF(EXACT($E9,$B10),$C9,IF(EXACT($E9,$B9),$C10,"VIRHE!")))</f>
      </c>
      <c r="G44" s="223">
        <f>+IF($E9="","",IF(EXACT($E9,$B10),$D9,IF(EXACT($E9,$B9),$D10,"VIRHE!")))</f>
      </c>
      <c r="H44" s="222">
        <f>+E10</f>
        <v>0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3:26" ht="21" customHeight="1">
      <c r="C45" s="89">
        <f>+IF(EXACT($E11,$B11),$C11,IF(EXACT($E11,$B12),$C12,"VIRHE!"))</f>
        <v>0</v>
      </c>
      <c r="D45" s="89">
        <f>+IF($E11="","",IF(EXACT($E11,$B11),$D11,IF(EXACT($E11,$B12),$D12,"VIRHE!")))</f>
      </c>
      <c r="E45" s="104" t="s">
        <v>128</v>
      </c>
      <c r="F45" s="224">
        <f>+IF($E11="","",IF(EXACT($E11,$B12),$C11,IF(EXACT($E11,$B11),$C12,"VIRHE!")))</f>
      </c>
      <c r="G45" s="224">
        <f>+IF($E11="","",IF(EXACT($E11,$B12),$D11,IF(EXACT($E11,$B11),$D12,"VIRHE!")))</f>
      </c>
      <c r="H45" s="104">
        <f>+E12</f>
        <v>0</v>
      </c>
      <c r="J45" s="220" t="s">
        <v>134</v>
      </c>
      <c r="K45" s="220"/>
      <c r="L45" s="313">
        <f>+$D$1</f>
      </c>
      <c r="M45" s="313"/>
      <c r="N45" s="313"/>
      <c r="O45" s="313"/>
      <c r="P45" s="313"/>
      <c r="Q45" s="220"/>
      <c r="R45" s="220"/>
      <c r="S45" s="220" t="s">
        <v>134</v>
      </c>
      <c r="T45" s="220"/>
      <c r="U45" s="313">
        <f>+$D$1</f>
      </c>
      <c r="V45" s="313"/>
      <c r="W45" s="313"/>
      <c r="X45" s="313"/>
      <c r="Y45" s="313"/>
      <c r="Z45" s="220"/>
    </row>
    <row r="46" spans="3:26" ht="21" customHeight="1">
      <c r="C46" s="225"/>
      <c r="D46" s="225"/>
      <c r="E46" s="226"/>
      <c r="F46" s="227"/>
      <c r="G46" s="227"/>
      <c r="H46" s="226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3:26" ht="21" customHeight="1">
      <c r="C47" s="218" t="s">
        <v>135</v>
      </c>
      <c r="F47" s="224"/>
      <c r="G47" s="224"/>
      <c r="J47" s="220" t="s">
        <v>136</v>
      </c>
      <c r="K47" s="220"/>
      <c r="L47" s="313">
        <f>+$D$2</f>
        <v>0</v>
      </c>
      <c r="M47" s="313"/>
      <c r="N47" s="228" t="s">
        <v>4</v>
      </c>
      <c r="O47" s="220"/>
      <c r="P47" s="229"/>
      <c r="Q47" s="220"/>
      <c r="R47" s="220"/>
      <c r="S47" s="220" t="s">
        <v>136</v>
      </c>
      <c r="T47" s="220"/>
      <c r="U47" s="313">
        <f>+$D$2</f>
        <v>0</v>
      </c>
      <c r="V47" s="313"/>
      <c r="W47" s="228" t="s">
        <v>4</v>
      </c>
      <c r="X47" s="220"/>
      <c r="Y47" s="230"/>
      <c r="Z47" s="220"/>
    </row>
    <row r="48" spans="3:26" ht="21" customHeight="1">
      <c r="C48" s="221" t="str">
        <f>VLOOKUP(F6,B5:C12,2)</f>
        <v>Markus Myllärinen</v>
      </c>
      <c r="D48" s="221" t="str">
        <f>VLOOKUP(F6,B5:D12,3)</f>
        <v>Por-83</v>
      </c>
      <c r="E48" s="222" t="s">
        <v>128</v>
      </c>
      <c r="F48" s="223" t="e">
        <f>VLOOKUP(IF(F6=E5,E7,E5),B5:D12,2)</f>
        <v>#N/A</v>
      </c>
      <c r="G48" s="223" t="e">
        <f>VLOOKUP(IF(F6=E5,E7,E5),B5:D12,3)</f>
        <v>#N/A</v>
      </c>
      <c r="H48" s="222" t="str">
        <f>+F7</f>
        <v>1,7,3</v>
      </c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3:26" ht="21" customHeight="1">
      <c r="C49" s="89" t="str">
        <f>VLOOKUP(F10,B5:D12,2)</f>
        <v>Markus Myllärinen</v>
      </c>
      <c r="D49" s="89" t="str">
        <f>VLOOKUP(F10,B5:D12,3)</f>
        <v>Por-83</v>
      </c>
      <c r="E49" s="104" t="s">
        <v>128</v>
      </c>
      <c r="F49" s="224" t="e">
        <f>VLOOKUP(IF(F10=E9,E11,E9),B5:D12,2)</f>
        <v>#N/A</v>
      </c>
      <c r="G49" s="224" t="e">
        <f>VLOOKUP(IF(F10=E9,E11,E9),B6:D13,3)</f>
        <v>#N/A</v>
      </c>
      <c r="H49" s="104" t="str">
        <f>+F11</f>
        <v>-11,11,8,7</v>
      </c>
      <c r="J49" s="313" t="str">
        <f>+C5</f>
        <v>Miikka O´Connor</v>
      </c>
      <c r="K49" s="313"/>
      <c r="L49" s="313"/>
      <c r="M49" s="313"/>
      <c r="N49" s="231" t="s">
        <v>128</v>
      </c>
      <c r="O49" s="232"/>
      <c r="P49" s="313">
        <f>+C6</f>
        <v>0</v>
      </c>
      <c r="Q49" s="313"/>
      <c r="R49" s="220"/>
      <c r="S49" s="313">
        <f>+C7</f>
        <v>0</v>
      </c>
      <c r="T49" s="313"/>
      <c r="U49" s="313"/>
      <c r="V49" s="313"/>
      <c r="W49" s="231" t="s">
        <v>128</v>
      </c>
      <c r="X49" s="232"/>
      <c r="Y49" s="313" t="str">
        <f>+C8</f>
        <v>Patrik Uusitalo</v>
      </c>
      <c r="Z49" s="313"/>
    </row>
    <row r="50" spans="3:26" ht="21" customHeight="1">
      <c r="C50" s="225"/>
      <c r="D50" s="225"/>
      <c r="E50" s="226"/>
      <c r="F50" s="227"/>
      <c r="G50" s="227"/>
      <c r="H50" s="226"/>
      <c r="J50" s="220" t="s">
        <v>8</v>
      </c>
      <c r="K50" s="220"/>
      <c r="L50" s="220"/>
      <c r="M50" s="220"/>
      <c r="N50" s="220"/>
      <c r="O50" s="220"/>
      <c r="P50" s="220" t="s">
        <v>8</v>
      </c>
      <c r="Q50" s="220"/>
      <c r="R50" s="220"/>
      <c r="S50" s="220" t="s">
        <v>8</v>
      </c>
      <c r="T50" s="220"/>
      <c r="U50" s="220"/>
      <c r="V50" s="220"/>
      <c r="W50" s="220"/>
      <c r="X50" s="220"/>
      <c r="Y50" s="220" t="s">
        <v>8</v>
      </c>
      <c r="Z50" s="220"/>
    </row>
    <row r="51" spans="3:26" ht="21" customHeight="1">
      <c r="C51" s="218" t="s">
        <v>137</v>
      </c>
      <c r="F51" s="224"/>
      <c r="G51" s="224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3:26" ht="21" customHeight="1">
      <c r="C52" s="221" t="str">
        <f>VLOOKUP(G8,B5:D12,2)</f>
        <v>Markus Myllärinen</v>
      </c>
      <c r="D52" s="221" t="str">
        <f>VLOOKUP(G8,B5:D12,3)</f>
        <v>Por-83</v>
      </c>
      <c r="E52" s="222" t="s">
        <v>128</v>
      </c>
      <c r="F52" s="223" t="str">
        <f>VLOOKUP(IF(G8=F6,F10,F6),B5:D12,2)</f>
        <v>Markus Myllärinen</v>
      </c>
      <c r="G52" s="223" t="str">
        <f>VLOOKUP(IF(G8=F6,F10,F6),B5:D12,3)</f>
        <v>Por-83</v>
      </c>
      <c r="H52" s="222" t="str">
        <f>+G9</f>
        <v>8,-7,10,-9,5</v>
      </c>
      <c r="J52" s="313" t="str">
        <f>+D5</f>
        <v>MBF</v>
      </c>
      <c r="K52" s="313"/>
      <c r="L52" s="313"/>
      <c r="M52" s="313"/>
      <c r="N52" s="220"/>
      <c r="O52" s="220"/>
      <c r="P52" s="313">
        <f>+D6</f>
        <v>0</v>
      </c>
      <c r="Q52" s="313"/>
      <c r="R52" s="220"/>
      <c r="S52" s="313">
        <f>+D7</f>
        <v>0</v>
      </c>
      <c r="T52" s="313"/>
      <c r="U52" s="313"/>
      <c r="V52" s="313"/>
      <c r="W52" s="220"/>
      <c r="X52" s="220"/>
      <c r="Y52" s="313" t="str">
        <f>+D8</f>
        <v>Por-83</v>
      </c>
      <c r="Z52" s="313"/>
    </row>
    <row r="53" spans="6:26" ht="21" customHeight="1">
      <c r="F53" s="224"/>
      <c r="G53" s="224"/>
      <c r="J53" s="220" t="s">
        <v>0</v>
      </c>
      <c r="K53" s="220"/>
      <c r="L53" s="220"/>
      <c r="M53" s="220"/>
      <c r="N53" s="220"/>
      <c r="O53" s="220"/>
      <c r="P53" s="220" t="s">
        <v>0</v>
      </c>
      <c r="Q53" s="220"/>
      <c r="R53" s="220"/>
      <c r="S53" s="220" t="s">
        <v>0</v>
      </c>
      <c r="T53" s="220"/>
      <c r="U53" s="220"/>
      <c r="V53" s="220"/>
      <c r="W53" s="220"/>
      <c r="X53" s="220"/>
      <c r="Y53" s="220" t="s">
        <v>0</v>
      </c>
      <c r="Z53" s="220"/>
    </row>
    <row r="54" spans="3:26" ht="21" customHeight="1">
      <c r="C54" s="218" t="s">
        <v>138</v>
      </c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2:26" ht="21" customHeight="1">
      <c r="B55" s="104">
        <v>1</v>
      </c>
      <c r="C55" s="224" t="str">
        <f>VLOOKUP(G8,B5:D12,2)</f>
        <v>Markus Myllärinen</v>
      </c>
      <c r="D55" s="224" t="str">
        <f>VLOOKUP(G8,B5:D12,3)</f>
        <v>Por-83</v>
      </c>
      <c r="E55" s="233" t="str">
        <f>+G9</f>
        <v>8,-7,10,-9,5</v>
      </c>
      <c r="J55" s="220" t="s">
        <v>113</v>
      </c>
      <c r="K55" s="229"/>
      <c r="L55" s="232" t="s">
        <v>139</v>
      </c>
      <c r="M55" s="229"/>
      <c r="N55" s="220"/>
      <c r="O55" s="220"/>
      <c r="P55" s="220"/>
      <c r="Q55" s="220"/>
      <c r="R55" s="220"/>
      <c r="S55" s="220" t="s">
        <v>113</v>
      </c>
      <c r="T55" s="229"/>
      <c r="U55" s="232" t="s">
        <v>139</v>
      </c>
      <c r="V55" s="229"/>
      <c r="W55" s="220"/>
      <c r="X55" s="220"/>
      <c r="Y55" s="220"/>
      <c r="Z55" s="220"/>
    </row>
    <row r="56" spans="2:26" ht="21" customHeight="1">
      <c r="B56" s="104">
        <v>2</v>
      </c>
      <c r="C56" s="224" t="str">
        <f>VLOOKUP(IF(G8=F6,F10,F6),B5:D12,2)</f>
        <v>Markus Myllärinen</v>
      </c>
      <c r="D56" s="224" t="str">
        <f>VLOOKUP(IF(G8=F6,F10,F6),B5:D12,3)</f>
        <v>Por-83</v>
      </c>
      <c r="F56" s="224"/>
      <c r="G56" s="224"/>
      <c r="J56" s="220" t="s">
        <v>114</v>
      </c>
      <c r="K56" s="234"/>
      <c r="L56" s="232" t="s">
        <v>139</v>
      </c>
      <c r="M56" s="234"/>
      <c r="N56" s="220"/>
      <c r="O56" s="220"/>
      <c r="P56" s="313"/>
      <c r="Q56" s="313"/>
      <c r="R56" s="220"/>
      <c r="S56" s="220" t="s">
        <v>114</v>
      </c>
      <c r="T56" s="234"/>
      <c r="U56" s="232" t="s">
        <v>139</v>
      </c>
      <c r="V56" s="234"/>
      <c r="W56" s="220"/>
      <c r="X56" s="220"/>
      <c r="Y56" s="313"/>
      <c r="Z56" s="313"/>
    </row>
    <row r="57" spans="2:26" ht="21" customHeight="1">
      <c r="B57" s="104">
        <v>3</v>
      </c>
      <c r="C57" s="224" t="e">
        <f>VLOOKUP(IF(F6=E5,E7,E5),B5:D12,2)</f>
        <v>#N/A</v>
      </c>
      <c r="D57" s="224" t="e">
        <f>VLOOKUP(IF(F6=E5,E7,E5),B5:D12,3)</f>
        <v>#N/A</v>
      </c>
      <c r="F57" s="224"/>
      <c r="G57" s="224"/>
      <c r="J57" s="220" t="s">
        <v>115</v>
      </c>
      <c r="K57" s="234"/>
      <c r="L57" s="232" t="s">
        <v>139</v>
      </c>
      <c r="M57" s="234"/>
      <c r="N57" s="220"/>
      <c r="O57" s="220"/>
      <c r="P57" s="220" t="s">
        <v>140</v>
      </c>
      <c r="Q57" s="220"/>
      <c r="R57" s="220"/>
      <c r="S57" s="220" t="s">
        <v>115</v>
      </c>
      <c r="T57" s="234"/>
      <c r="U57" s="232" t="s">
        <v>139</v>
      </c>
      <c r="V57" s="234"/>
      <c r="W57" s="220"/>
      <c r="X57" s="220"/>
      <c r="Y57" s="220" t="s">
        <v>140</v>
      </c>
      <c r="Z57" s="220"/>
    </row>
    <row r="58" spans="2:26" ht="21" customHeight="1">
      <c r="B58" s="104">
        <v>3</v>
      </c>
      <c r="C58" s="224" t="e">
        <f>VLOOKUP(IF(F10=E9,E11,E9),B5:D12,2)</f>
        <v>#N/A</v>
      </c>
      <c r="D58" s="224" t="e">
        <f>VLOOKUP(IF(F10=E9,E11,E9),B6:D13,3)</f>
        <v>#N/A</v>
      </c>
      <c r="F58" s="224"/>
      <c r="G58" s="224"/>
      <c r="J58" s="220" t="s">
        <v>141</v>
      </c>
      <c r="K58" s="234"/>
      <c r="L58" s="232" t="s">
        <v>139</v>
      </c>
      <c r="M58" s="234"/>
      <c r="N58" s="220"/>
      <c r="O58" s="220"/>
      <c r="P58" s="220"/>
      <c r="Q58" s="220"/>
      <c r="R58" s="220"/>
      <c r="S58" s="220" t="s">
        <v>141</v>
      </c>
      <c r="T58" s="234"/>
      <c r="U58" s="232" t="s">
        <v>139</v>
      </c>
      <c r="V58" s="234"/>
      <c r="W58" s="220"/>
      <c r="X58" s="220"/>
      <c r="Y58" s="220"/>
      <c r="Z58" s="220"/>
    </row>
    <row r="59" spans="10:26" ht="21" customHeight="1">
      <c r="J59" s="220" t="s">
        <v>117</v>
      </c>
      <c r="K59" s="234"/>
      <c r="L59" s="232" t="s">
        <v>139</v>
      </c>
      <c r="M59" s="234"/>
      <c r="N59" s="220"/>
      <c r="O59" s="220"/>
      <c r="P59" s="313"/>
      <c r="Q59" s="313"/>
      <c r="R59" s="220"/>
      <c r="S59" s="220" t="s">
        <v>117</v>
      </c>
      <c r="T59" s="234"/>
      <c r="U59" s="232" t="s">
        <v>139</v>
      </c>
      <c r="V59" s="234"/>
      <c r="W59" s="220"/>
      <c r="X59" s="220"/>
      <c r="Y59" s="313"/>
      <c r="Z59" s="313"/>
    </row>
    <row r="60" spans="10:26" ht="21" customHeight="1">
      <c r="J60" s="220" t="s">
        <v>142</v>
      </c>
      <c r="K60" s="234"/>
      <c r="L60" s="232" t="s">
        <v>139</v>
      </c>
      <c r="M60" s="234"/>
      <c r="N60" s="220"/>
      <c r="O60" s="220"/>
      <c r="P60" s="220" t="s">
        <v>143</v>
      </c>
      <c r="Q60" s="220"/>
      <c r="R60" s="220"/>
      <c r="S60" s="220" t="s">
        <v>142</v>
      </c>
      <c r="T60" s="234"/>
      <c r="U60" s="232" t="s">
        <v>139</v>
      </c>
      <c r="V60" s="234"/>
      <c r="W60" s="220"/>
      <c r="X60" s="220"/>
      <c r="Y60" s="220" t="s">
        <v>143</v>
      </c>
      <c r="Z60" s="220"/>
    </row>
    <row r="61" spans="10:26" ht="21" customHeight="1">
      <c r="J61" s="220" t="s">
        <v>144</v>
      </c>
      <c r="K61" s="234"/>
      <c r="L61" s="232" t="s">
        <v>139</v>
      </c>
      <c r="M61" s="234"/>
      <c r="N61" s="220"/>
      <c r="O61" s="220"/>
      <c r="P61" s="220"/>
      <c r="Q61" s="220"/>
      <c r="R61" s="220"/>
      <c r="S61" s="220" t="s">
        <v>144</v>
      </c>
      <c r="T61" s="234"/>
      <c r="U61" s="232" t="s">
        <v>139</v>
      </c>
      <c r="V61" s="234"/>
      <c r="W61" s="220"/>
      <c r="X61" s="220"/>
      <c r="Y61" s="220"/>
      <c r="Z61" s="220"/>
    </row>
    <row r="62" spans="10:26" ht="21" customHeight="1">
      <c r="J62" s="220" t="s">
        <v>145</v>
      </c>
      <c r="K62" s="234"/>
      <c r="L62" s="232" t="s">
        <v>139</v>
      </c>
      <c r="M62" s="234"/>
      <c r="N62" s="220"/>
      <c r="O62" s="220"/>
      <c r="P62" s="313"/>
      <c r="Q62" s="313"/>
      <c r="R62" s="220"/>
      <c r="S62" s="220" t="s">
        <v>145</v>
      </c>
      <c r="T62" s="234"/>
      <c r="U62" s="232" t="s">
        <v>139</v>
      </c>
      <c r="V62" s="234"/>
      <c r="W62" s="220"/>
      <c r="X62" s="220"/>
      <c r="Y62" s="313"/>
      <c r="Z62" s="313"/>
    </row>
    <row r="63" spans="6:26" ht="21" customHeight="1">
      <c r="F63" s="224"/>
      <c r="G63" s="224"/>
      <c r="J63" s="220" t="s">
        <v>146</v>
      </c>
      <c r="K63" s="234"/>
      <c r="L63" s="232" t="s">
        <v>139</v>
      </c>
      <c r="M63" s="234"/>
      <c r="N63" s="220"/>
      <c r="O63" s="220"/>
      <c r="P63" s="220" t="s">
        <v>147</v>
      </c>
      <c r="Q63" s="220"/>
      <c r="R63" s="220"/>
      <c r="S63" s="220" t="s">
        <v>146</v>
      </c>
      <c r="T63" s="234"/>
      <c r="U63" s="232" t="s">
        <v>139</v>
      </c>
      <c r="V63" s="234"/>
      <c r="W63" s="220"/>
      <c r="X63" s="220"/>
      <c r="Y63" s="220" t="s">
        <v>147</v>
      </c>
      <c r="Z63" s="220"/>
    </row>
    <row r="64" spans="6:26" ht="21" customHeight="1">
      <c r="F64" s="224"/>
      <c r="G64" s="224"/>
      <c r="J64" s="220"/>
      <c r="K64" s="220"/>
      <c r="L64" s="232"/>
      <c r="M64" s="220"/>
      <c r="N64" s="220"/>
      <c r="O64" s="220"/>
      <c r="P64" s="220"/>
      <c r="Q64" s="220"/>
      <c r="R64" s="220"/>
      <c r="S64" s="220"/>
      <c r="T64" s="220"/>
      <c r="U64" s="232"/>
      <c r="V64" s="220"/>
      <c r="W64" s="220"/>
      <c r="X64" s="220"/>
      <c r="Y64" s="220"/>
      <c r="Z64" s="220"/>
    </row>
    <row r="65" spans="6:26" ht="21" customHeight="1">
      <c r="F65" s="224"/>
      <c r="G65" s="224"/>
      <c r="J65" s="235"/>
      <c r="K65" s="235"/>
      <c r="L65" s="235"/>
      <c r="M65" s="235"/>
      <c r="N65" s="235"/>
      <c r="O65" s="235"/>
      <c r="P65" s="235"/>
      <c r="Q65" s="235"/>
      <c r="R65" s="220"/>
      <c r="S65" s="235"/>
      <c r="T65" s="235"/>
      <c r="U65" s="235"/>
      <c r="V65" s="235"/>
      <c r="W65" s="235"/>
      <c r="X65" s="235"/>
      <c r="Y65" s="235"/>
      <c r="Z65" s="235"/>
    </row>
    <row r="66" spans="10:26" ht="21" customHeight="1">
      <c r="J66" s="219" t="s">
        <v>133</v>
      </c>
      <c r="K66" s="220"/>
      <c r="L66" s="220"/>
      <c r="M66" s="220"/>
      <c r="N66" s="220"/>
      <c r="O66" s="220"/>
      <c r="P66" s="220"/>
      <c r="Q66" s="220"/>
      <c r="R66" s="220"/>
      <c r="S66" s="219" t="s">
        <v>133</v>
      </c>
      <c r="T66" s="220"/>
      <c r="U66" s="220"/>
      <c r="V66" s="220"/>
      <c r="W66" s="220"/>
      <c r="X66" s="220"/>
      <c r="Y66" s="220"/>
      <c r="Z66" s="220"/>
    </row>
    <row r="67" spans="10:26" ht="21" customHeight="1"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10:26" ht="21" customHeight="1">
      <c r="J68" s="220" t="s">
        <v>85</v>
      </c>
      <c r="K68" s="220"/>
      <c r="L68" s="311">
        <f>+$D$3</f>
        <v>0</v>
      </c>
      <c r="M68" s="312"/>
      <c r="N68" s="312"/>
      <c r="O68" s="220"/>
      <c r="P68" s="220"/>
      <c r="Q68" s="220"/>
      <c r="R68" s="220"/>
      <c r="S68" s="220" t="s">
        <v>85</v>
      </c>
      <c r="T68" s="220"/>
      <c r="U68" s="311">
        <f>+$D$3</f>
        <v>0</v>
      </c>
      <c r="V68" s="312"/>
      <c r="W68" s="312"/>
      <c r="X68" s="220"/>
      <c r="Y68" s="220"/>
      <c r="Z68" s="220"/>
    </row>
    <row r="69" spans="10:26" ht="21" customHeight="1"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0:26" ht="21" customHeight="1">
      <c r="J70" s="220" t="s">
        <v>134</v>
      </c>
      <c r="K70" s="220"/>
      <c r="L70" s="313">
        <f>+$D$1</f>
      </c>
      <c r="M70" s="313"/>
      <c r="N70" s="313"/>
      <c r="O70" s="313"/>
      <c r="P70" s="313"/>
      <c r="Q70" s="220"/>
      <c r="R70" s="220"/>
      <c r="S70" s="220" t="s">
        <v>134</v>
      </c>
      <c r="T70" s="220"/>
      <c r="U70" s="313">
        <f>+$D$1</f>
      </c>
      <c r="V70" s="313"/>
      <c r="W70" s="313"/>
      <c r="X70" s="313"/>
      <c r="Y70" s="313"/>
      <c r="Z70" s="220"/>
    </row>
    <row r="71" spans="10:26" ht="21" customHeight="1"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10:26" ht="21" customHeight="1">
      <c r="J72" s="220" t="s">
        <v>136</v>
      </c>
      <c r="K72" s="220"/>
      <c r="L72" s="313">
        <f>+$D$2</f>
        <v>0</v>
      </c>
      <c r="M72" s="313"/>
      <c r="N72" s="228" t="s">
        <v>4</v>
      </c>
      <c r="O72" s="220"/>
      <c r="P72" s="229"/>
      <c r="Q72" s="220"/>
      <c r="R72" s="220"/>
      <c r="S72" s="220" t="s">
        <v>136</v>
      </c>
      <c r="T72" s="220"/>
      <c r="U72" s="313">
        <f>+$D$2</f>
        <v>0</v>
      </c>
      <c r="V72" s="313"/>
      <c r="W72" s="228" t="s">
        <v>4</v>
      </c>
      <c r="X72" s="220"/>
      <c r="Y72" s="230"/>
      <c r="Z72" s="220"/>
    </row>
    <row r="73" spans="10:26" ht="21" customHeight="1"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0:26" ht="21" customHeight="1">
      <c r="J74" s="313" t="str">
        <f>+C9</f>
        <v>Jancarlo Rodriguez</v>
      </c>
      <c r="K74" s="313"/>
      <c r="L74" s="313"/>
      <c r="M74" s="313"/>
      <c r="N74" s="231" t="s">
        <v>128</v>
      </c>
      <c r="O74" s="232"/>
      <c r="P74" s="313">
        <f>+C10</f>
        <v>0</v>
      </c>
      <c r="Q74" s="313"/>
      <c r="R74" s="220"/>
      <c r="S74" s="313">
        <f>+C11</f>
        <v>0</v>
      </c>
      <c r="T74" s="313"/>
      <c r="U74" s="313"/>
      <c r="V74" s="313"/>
      <c r="W74" s="231" t="s">
        <v>128</v>
      </c>
      <c r="X74" s="232"/>
      <c r="Y74" s="313" t="str">
        <f>+C12</f>
        <v>Markus Myllärinen</v>
      </c>
      <c r="Z74" s="313"/>
    </row>
    <row r="75" spans="10:26" ht="21" customHeight="1">
      <c r="J75" s="220" t="s">
        <v>8</v>
      </c>
      <c r="K75" s="220"/>
      <c r="L75" s="220"/>
      <c r="M75" s="220"/>
      <c r="N75" s="220"/>
      <c r="O75" s="220"/>
      <c r="P75" s="220" t="s">
        <v>8</v>
      </c>
      <c r="Q75" s="220"/>
      <c r="R75" s="220"/>
      <c r="S75" s="220" t="s">
        <v>8</v>
      </c>
      <c r="T75" s="220"/>
      <c r="U75" s="220"/>
      <c r="V75" s="220"/>
      <c r="W75" s="220"/>
      <c r="X75" s="220"/>
      <c r="Y75" s="220" t="s">
        <v>8</v>
      </c>
      <c r="Z75" s="220"/>
    </row>
    <row r="76" spans="10:26" ht="21" customHeight="1"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10:26" ht="21" customHeight="1">
      <c r="J77" s="313" t="str">
        <f>+D9</f>
        <v>Por-83</v>
      </c>
      <c r="K77" s="313"/>
      <c r="L77" s="313"/>
      <c r="M77" s="313"/>
      <c r="N77" s="220"/>
      <c r="O77" s="220"/>
      <c r="P77" s="313">
        <f>+D10</f>
        <v>0</v>
      </c>
      <c r="Q77" s="313"/>
      <c r="R77" s="220"/>
      <c r="S77" s="313">
        <f>+D11</f>
        <v>0</v>
      </c>
      <c r="T77" s="313"/>
      <c r="U77" s="313"/>
      <c r="V77" s="313"/>
      <c r="W77" s="220"/>
      <c r="X77" s="220"/>
      <c r="Y77" s="313" t="str">
        <f>+D12</f>
        <v>Por-83</v>
      </c>
      <c r="Z77" s="313"/>
    </row>
    <row r="78" spans="10:26" ht="21" customHeight="1">
      <c r="J78" s="220" t="s">
        <v>0</v>
      </c>
      <c r="K78" s="220"/>
      <c r="L78" s="220"/>
      <c r="M78" s="220"/>
      <c r="N78" s="220"/>
      <c r="O78" s="220"/>
      <c r="P78" s="220" t="s">
        <v>0</v>
      </c>
      <c r="Q78" s="220"/>
      <c r="R78" s="220"/>
      <c r="S78" s="220" t="s">
        <v>0</v>
      </c>
      <c r="T78" s="220"/>
      <c r="U78" s="220"/>
      <c r="V78" s="220"/>
      <c r="W78" s="220"/>
      <c r="X78" s="220"/>
      <c r="Y78" s="220" t="s">
        <v>0</v>
      </c>
      <c r="Z78" s="220"/>
    </row>
    <row r="79" spans="10:26" ht="21" customHeight="1"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spans="10:26" ht="21" customHeight="1">
      <c r="J80" s="220" t="s">
        <v>113</v>
      </c>
      <c r="K80" s="229"/>
      <c r="L80" s="232" t="s">
        <v>139</v>
      </c>
      <c r="M80" s="229"/>
      <c r="N80" s="220"/>
      <c r="O80" s="220"/>
      <c r="P80" s="220"/>
      <c r="Q80" s="220"/>
      <c r="R80" s="220"/>
      <c r="S80" s="220" t="s">
        <v>113</v>
      </c>
      <c r="T80" s="229"/>
      <c r="U80" s="232" t="s">
        <v>139</v>
      </c>
      <c r="V80" s="229"/>
      <c r="W80" s="220"/>
      <c r="X80" s="220"/>
      <c r="Y80" s="220"/>
      <c r="Z80" s="220"/>
    </row>
    <row r="81" spans="10:26" ht="21" customHeight="1">
      <c r="J81" s="220" t="s">
        <v>114</v>
      </c>
      <c r="K81" s="234"/>
      <c r="L81" s="232" t="s">
        <v>139</v>
      </c>
      <c r="M81" s="234"/>
      <c r="N81" s="220"/>
      <c r="O81" s="220"/>
      <c r="P81" s="313"/>
      <c r="Q81" s="313"/>
      <c r="R81" s="220"/>
      <c r="S81" s="220" t="s">
        <v>114</v>
      </c>
      <c r="T81" s="234"/>
      <c r="U81" s="232" t="s">
        <v>139</v>
      </c>
      <c r="V81" s="234"/>
      <c r="W81" s="220"/>
      <c r="X81" s="220"/>
      <c r="Y81" s="313"/>
      <c r="Z81" s="313"/>
    </row>
    <row r="82" spans="10:26" ht="21" customHeight="1">
      <c r="J82" s="220" t="s">
        <v>115</v>
      </c>
      <c r="K82" s="234"/>
      <c r="L82" s="232" t="s">
        <v>139</v>
      </c>
      <c r="M82" s="234"/>
      <c r="N82" s="220"/>
      <c r="O82" s="220"/>
      <c r="P82" s="220" t="s">
        <v>140</v>
      </c>
      <c r="Q82" s="220"/>
      <c r="R82" s="220"/>
      <c r="S82" s="220" t="s">
        <v>115</v>
      </c>
      <c r="T82" s="234"/>
      <c r="U82" s="232" t="s">
        <v>139</v>
      </c>
      <c r="V82" s="234"/>
      <c r="W82" s="220"/>
      <c r="X82" s="220"/>
      <c r="Y82" s="220" t="s">
        <v>140</v>
      </c>
      <c r="Z82" s="220"/>
    </row>
    <row r="83" spans="10:26" ht="21" customHeight="1">
      <c r="J83" s="220" t="s">
        <v>141</v>
      </c>
      <c r="K83" s="234"/>
      <c r="L83" s="232" t="s">
        <v>139</v>
      </c>
      <c r="M83" s="234"/>
      <c r="N83" s="220"/>
      <c r="O83" s="220"/>
      <c r="P83" s="220"/>
      <c r="Q83" s="220"/>
      <c r="R83" s="220"/>
      <c r="S83" s="220" t="s">
        <v>141</v>
      </c>
      <c r="T83" s="234"/>
      <c r="U83" s="232" t="s">
        <v>139</v>
      </c>
      <c r="V83" s="234"/>
      <c r="W83" s="220"/>
      <c r="X83" s="220"/>
      <c r="Y83" s="220"/>
      <c r="Z83" s="220"/>
    </row>
    <row r="84" spans="10:26" ht="21" customHeight="1">
      <c r="J84" s="220" t="s">
        <v>117</v>
      </c>
      <c r="K84" s="234"/>
      <c r="L84" s="232" t="s">
        <v>139</v>
      </c>
      <c r="M84" s="234"/>
      <c r="N84" s="220"/>
      <c r="O84" s="220"/>
      <c r="P84" s="313"/>
      <c r="Q84" s="313"/>
      <c r="R84" s="220"/>
      <c r="S84" s="220" t="s">
        <v>117</v>
      </c>
      <c r="T84" s="234"/>
      <c r="U84" s="232" t="s">
        <v>139</v>
      </c>
      <c r="V84" s="234"/>
      <c r="W84" s="220"/>
      <c r="X84" s="220"/>
      <c r="Y84" s="313"/>
      <c r="Z84" s="313"/>
    </row>
    <row r="85" spans="10:26" ht="21" customHeight="1">
      <c r="J85" s="220" t="s">
        <v>142</v>
      </c>
      <c r="K85" s="234"/>
      <c r="L85" s="232" t="s">
        <v>139</v>
      </c>
      <c r="M85" s="234"/>
      <c r="N85" s="220"/>
      <c r="O85" s="220"/>
      <c r="P85" s="220" t="s">
        <v>143</v>
      </c>
      <c r="Q85" s="220"/>
      <c r="R85" s="220"/>
      <c r="S85" s="220" t="s">
        <v>142</v>
      </c>
      <c r="T85" s="234"/>
      <c r="U85" s="232" t="s">
        <v>139</v>
      </c>
      <c r="V85" s="234"/>
      <c r="W85" s="220"/>
      <c r="X85" s="220"/>
      <c r="Y85" s="220" t="s">
        <v>143</v>
      </c>
      <c r="Z85" s="220"/>
    </row>
    <row r="86" spans="10:26" ht="21" customHeight="1">
      <c r="J86" s="220" t="s">
        <v>144</v>
      </c>
      <c r="K86" s="234"/>
      <c r="L86" s="232" t="s">
        <v>139</v>
      </c>
      <c r="M86" s="234"/>
      <c r="N86" s="220"/>
      <c r="O86" s="220"/>
      <c r="P86" s="220"/>
      <c r="Q86" s="220"/>
      <c r="R86" s="220"/>
      <c r="S86" s="220" t="s">
        <v>144</v>
      </c>
      <c r="T86" s="234"/>
      <c r="U86" s="232" t="s">
        <v>139</v>
      </c>
      <c r="V86" s="234"/>
      <c r="W86" s="220"/>
      <c r="X86" s="220"/>
      <c r="Y86" s="220"/>
      <c r="Z86" s="220"/>
    </row>
    <row r="87" spans="10:26" ht="21" customHeight="1">
      <c r="J87" s="220" t="s">
        <v>145</v>
      </c>
      <c r="K87" s="234"/>
      <c r="L87" s="232" t="s">
        <v>139</v>
      </c>
      <c r="M87" s="234"/>
      <c r="N87" s="220"/>
      <c r="O87" s="220"/>
      <c r="P87" s="313"/>
      <c r="Q87" s="313"/>
      <c r="R87" s="220"/>
      <c r="S87" s="220" t="s">
        <v>145</v>
      </c>
      <c r="T87" s="234"/>
      <c r="U87" s="232" t="s">
        <v>139</v>
      </c>
      <c r="V87" s="234"/>
      <c r="W87" s="220"/>
      <c r="X87" s="220"/>
      <c r="Y87" s="313"/>
      <c r="Z87" s="313"/>
    </row>
    <row r="88" spans="10:26" ht="21" customHeight="1">
      <c r="J88" s="220" t="s">
        <v>146</v>
      </c>
      <c r="K88" s="234"/>
      <c r="L88" s="232" t="s">
        <v>139</v>
      </c>
      <c r="M88" s="234"/>
      <c r="N88" s="220"/>
      <c r="O88" s="220"/>
      <c r="P88" s="220" t="s">
        <v>147</v>
      </c>
      <c r="Q88" s="220"/>
      <c r="R88" s="220"/>
      <c r="S88" s="220" t="s">
        <v>146</v>
      </c>
      <c r="T88" s="234"/>
      <c r="U88" s="232" t="s">
        <v>139</v>
      </c>
      <c r="V88" s="234"/>
      <c r="W88" s="220"/>
      <c r="X88" s="220"/>
      <c r="Y88" s="220" t="s">
        <v>147</v>
      </c>
      <c r="Z88" s="220"/>
    </row>
    <row r="89" spans="10:26" ht="21" customHeight="1"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spans="10:26" ht="21" customHeight="1">
      <c r="J90" s="235"/>
      <c r="K90" s="235"/>
      <c r="L90" s="235"/>
      <c r="M90" s="235"/>
      <c r="N90" s="235"/>
      <c r="O90" s="235"/>
      <c r="P90" s="235"/>
      <c r="Q90" s="235"/>
      <c r="R90" s="220"/>
      <c r="S90" s="235"/>
      <c r="T90" s="235"/>
      <c r="U90" s="235"/>
      <c r="V90" s="235"/>
      <c r="W90" s="235"/>
      <c r="X90" s="235"/>
      <c r="Y90" s="235"/>
      <c r="Z90" s="235"/>
    </row>
  </sheetData>
  <mergeCells count="43">
    <mergeCell ref="D1:F1"/>
    <mergeCell ref="P87:Q87"/>
    <mergeCell ref="Y87:Z87"/>
    <mergeCell ref="D3:E3"/>
    <mergeCell ref="D2:E2"/>
    <mergeCell ref="P81:Q81"/>
    <mergeCell ref="Y81:Z81"/>
    <mergeCell ref="P84:Q84"/>
    <mergeCell ref="Y84:Z84"/>
    <mergeCell ref="J77:M77"/>
    <mergeCell ref="P77:Q77"/>
    <mergeCell ref="S77:V77"/>
    <mergeCell ref="Y77:Z77"/>
    <mergeCell ref="J74:M74"/>
    <mergeCell ref="P74:Q74"/>
    <mergeCell ref="S74:V74"/>
    <mergeCell ref="Y74:Z74"/>
    <mergeCell ref="L70:P70"/>
    <mergeCell ref="U70:Y70"/>
    <mergeCell ref="L72:M72"/>
    <mergeCell ref="U72:V72"/>
    <mergeCell ref="P62:Q62"/>
    <mergeCell ref="Y62:Z62"/>
    <mergeCell ref="L68:N68"/>
    <mergeCell ref="U68:W68"/>
    <mergeCell ref="P56:Q56"/>
    <mergeCell ref="Y56:Z56"/>
    <mergeCell ref="P59:Q59"/>
    <mergeCell ref="Y59:Z59"/>
    <mergeCell ref="Y49:Z49"/>
    <mergeCell ref="J52:M52"/>
    <mergeCell ref="P52:Q52"/>
    <mergeCell ref="S52:V52"/>
    <mergeCell ref="Y52:Z52"/>
    <mergeCell ref="L47:M47"/>
    <mergeCell ref="U47:V47"/>
    <mergeCell ref="J49:M49"/>
    <mergeCell ref="P49:Q49"/>
    <mergeCell ref="S49:V49"/>
    <mergeCell ref="L43:N43"/>
    <mergeCell ref="U43:W43"/>
    <mergeCell ref="L45:P45"/>
    <mergeCell ref="U45:Y45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Tennilä Pekka</cp:lastModifiedBy>
  <cp:lastPrinted>2007-03-30T17:36:11Z</cp:lastPrinted>
  <dcterms:created xsi:type="dcterms:W3CDTF">2005-05-06T10:41:36Z</dcterms:created>
  <dcterms:modified xsi:type="dcterms:W3CDTF">2007-04-02T08:57:24Z</dcterms:modified>
  <cp:category/>
  <cp:version/>
  <cp:contentType/>
  <cp:contentStatus/>
</cp:coreProperties>
</file>